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120" windowHeight="9120" activeTab="0"/>
  </bookViews>
  <sheets>
    <sheet name="Hráči A+B týmů" sheetId="1" r:id="rId1"/>
    <sheet name="100hs, PLNÉ, DORÁŽKA" sheetId="2" r:id="rId2"/>
    <sheet name="TOP 10+3 A" sheetId="3" r:id="rId3"/>
    <sheet name="TOP 10+3 B" sheetId="4" r:id="rId4"/>
    <sheet name="REKORDY SEZÓNY A" sheetId="5" r:id="rId5"/>
    <sheet name="REKORDY SEZÓNY B" sheetId="6" r:id="rId6"/>
  </sheets>
  <definedNames>
    <definedName name="_xlnm.Print_Area" localSheetId="1">'100hs, PLNÉ, DORÁŽKA'!$B$1:$Q$29</definedName>
    <definedName name="_xlnm.Print_Area" localSheetId="0">'Hráči A+B týmů'!$A$1:$AH$84</definedName>
    <definedName name="_xlnm.Print_Area" localSheetId="4">'REKORDY SEZÓNY A'!$A$1:$E$13</definedName>
    <definedName name="_xlnm.Print_Area" localSheetId="5">'REKORDY SEZÓNY B'!$A$1:$E$13</definedName>
    <definedName name="_xlnm.Print_Area" localSheetId="2">'TOP 10+3 A'!$A$1:$H$20</definedName>
    <definedName name="_xlnm.Print_Area" localSheetId="3">'TOP 10+3 B'!$A$1:$H$20</definedName>
  </definedNames>
  <calcPr fullCalcOnLoad="1"/>
</workbook>
</file>

<file path=xl/sharedStrings.xml><?xml version="1.0" encoding="utf-8"?>
<sst xmlns="http://schemas.openxmlformats.org/spreadsheetml/2006/main" count="571" uniqueCount="183">
  <si>
    <t>AKTUÁLNÍ PRŮMĚRY:</t>
  </si>
  <si>
    <t>Anděl ml.</t>
  </si>
  <si>
    <t>dorážka</t>
  </si>
  <si>
    <t>chyby</t>
  </si>
  <si>
    <t>100 hs</t>
  </si>
  <si>
    <t>Václav                           ANDĚL                                 st.</t>
  </si>
  <si>
    <t>Anděl st.</t>
  </si>
  <si>
    <t>Svatopluk               ČECH</t>
  </si>
  <si>
    <t>Čech</t>
  </si>
  <si>
    <t>Jírovec</t>
  </si>
  <si>
    <t>Vladimír KLINDERA</t>
  </si>
  <si>
    <t>Klindera</t>
  </si>
  <si>
    <t>Kroupa</t>
  </si>
  <si>
    <t>Jiří                   MILÁČEK                              ml.</t>
  </si>
  <si>
    <t>Miláček ml.</t>
  </si>
  <si>
    <t>Jiří                   MILÁČEK                                      st.</t>
  </si>
  <si>
    <t>Miláček st.</t>
  </si>
  <si>
    <t>Dušan     RICHTER</t>
  </si>
  <si>
    <t>Richter</t>
  </si>
  <si>
    <t>Lukáš                        ŠTICH</t>
  </si>
  <si>
    <t>Štich</t>
  </si>
  <si>
    <t>Ondřej                     ŠUSTR</t>
  </si>
  <si>
    <t>Šustr</t>
  </si>
  <si>
    <t>Vratislav      TESAŘ</t>
  </si>
  <si>
    <t>Tesař</t>
  </si>
  <si>
    <t>Pořadí</t>
  </si>
  <si>
    <t>1.</t>
  </si>
  <si>
    <t>ČECH</t>
  </si>
  <si>
    <t>MILÁČEK st.</t>
  </si>
  <si>
    <t>2.</t>
  </si>
  <si>
    <t>KROUPA</t>
  </si>
  <si>
    <t>ŠUSTR</t>
  </si>
  <si>
    <t>3.</t>
  </si>
  <si>
    <t>KLINDERA</t>
  </si>
  <si>
    <t>ŠTICH</t>
  </si>
  <si>
    <t>4.</t>
  </si>
  <si>
    <t>RICHTER</t>
  </si>
  <si>
    <t>MILÁČEK ml.</t>
  </si>
  <si>
    <t>5.</t>
  </si>
  <si>
    <t>6.</t>
  </si>
  <si>
    <t>ANDĚL st.</t>
  </si>
  <si>
    <t>JÍROVEC</t>
  </si>
  <si>
    <t>TESAŘ</t>
  </si>
  <si>
    <t>7.</t>
  </si>
  <si>
    <t>8.</t>
  </si>
  <si>
    <t>9.</t>
  </si>
  <si>
    <t>10.</t>
  </si>
  <si>
    <t>11.</t>
  </si>
  <si>
    <t>12.</t>
  </si>
  <si>
    <t>13.</t>
  </si>
  <si>
    <t>14.</t>
  </si>
  <si>
    <t>.</t>
  </si>
  <si>
    <t>VÝKON</t>
  </si>
  <si>
    <t>DATUM</t>
  </si>
  <si>
    <t>KUŽELNA</t>
  </si>
  <si>
    <t>NEJLEPŠÍ VÝKON B-TÝMU - VENKU</t>
  </si>
  <si>
    <t>NEJLEPŠÍ VÝKON B-TÝMU - DOMA</t>
  </si>
  <si>
    <t>NEJLEPŠÍ VÝKON A-TÝMU - VENKU</t>
  </si>
  <si>
    <t>NEJLEPŠÍ VÝKON A-TÝMU - DOMA</t>
  </si>
  <si>
    <t>plné</t>
  </si>
  <si>
    <t>Stejná čísla rozhodují :                                                          1) dorážka   2) chyby   3) plné</t>
  </si>
  <si>
    <t>TOP 10 + 3</t>
  </si>
  <si>
    <t>Výkon:</t>
  </si>
  <si>
    <t>Datum:</t>
  </si>
  <si>
    <t>Kuželna:</t>
  </si>
  <si>
    <t>Nejlepší 3 výkony                     týmu Poděbrady A</t>
  </si>
  <si>
    <t>Nejlepší 3 výkony                            týmu Poděbrady B</t>
  </si>
  <si>
    <t>100 h.s.</t>
  </si>
  <si>
    <t>Do plných</t>
  </si>
  <si>
    <t>Dorážka</t>
  </si>
  <si>
    <t>Počet chyb</t>
  </si>
  <si>
    <t>NEJLEPŠÍ ČÍSLA SEZÓNY Z MISTROVSKÝCH ZÁPASŮ</t>
  </si>
  <si>
    <t>PCZ</t>
  </si>
  <si>
    <t>PCZ - počet celých zápasů</t>
  </si>
  <si>
    <t>Petr                         KROUPA</t>
  </si>
  <si>
    <t>15.</t>
  </si>
  <si>
    <t>HRÁČ (-KA)</t>
  </si>
  <si>
    <t>Hráč, hráčka:</t>
  </si>
  <si>
    <t>16.</t>
  </si>
  <si>
    <t>17.</t>
  </si>
  <si>
    <t>Václav                           ANDĚL                                ml.</t>
  </si>
  <si>
    <r>
      <t>Průměr</t>
    </r>
    <r>
      <rPr>
        <b/>
        <sz val="18"/>
        <rFont val="Arial"/>
        <family val="0"/>
      </rPr>
      <t xml:space="preserve">                    </t>
    </r>
  </si>
  <si>
    <t>NEJLEPŠÍ VÝKON HRÁČE - DOMA</t>
  </si>
  <si>
    <t>NEJLEPŠÍ VÝKON HRÁČE  - VENKU</t>
  </si>
  <si>
    <t xml:space="preserve">NEJLEPŠÍ PLNÉ </t>
  </si>
  <si>
    <t xml:space="preserve">NEJLEPŠÍ DORÁŽKA </t>
  </si>
  <si>
    <t xml:space="preserve">NEJLEPŠÍ PLNÉ NA DRÁZE </t>
  </si>
  <si>
    <t xml:space="preserve">NEJLEPŠÍ DORÁŽKA NA DRÁZE </t>
  </si>
  <si>
    <t>NEJLEPŠÍ DRÁHA - 50 h.s.</t>
  </si>
  <si>
    <t xml:space="preserve">HRÁČ </t>
  </si>
  <si>
    <t>Podtržený výkon                      = vítězný zápas</t>
  </si>
  <si>
    <t>PODĚBRADY</t>
  </si>
  <si>
    <t>Hráč</t>
  </si>
  <si>
    <t>Kč</t>
  </si>
  <si>
    <t>Tomáš</t>
  </si>
  <si>
    <t>Petr                 TOMÁŠ</t>
  </si>
  <si>
    <t>Jaroslav                  KAZDA</t>
  </si>
  <si>
    <t>Kazda</t>
  </si>
  <si>
    <t>KAZDA</t>
  </si>
  <si>
    <t>18.</t>
  </si>
  <si>
    <t>19.</t>
  </si>
  <si>
    <t>Nejlepší výkon kola</t>
  </si>
  <si>
    <t>Čulibrk A+B</t>
  </si>
  <si>
    <t>Ladislav                   NOŽIČKA</t>
  </si>
  <si>
    <t>Nožička</t>
  </si>
  <si>
    <t>A - TJ BOPO Třebíč                                                             B - KUTNÁ HORA B</t>
  </si>
  <si>
    <t>A - TJ Centropen Dačice                                            B - PŘÍBRAM B</t>
  </si>
  <si>
    <t>A - TJ Sokol Houslice B           B - AŠ MB A</t>
  </si>
  <si>
    <t>A - TJ Soklol Vracov                                 B  - TEHOVEC</t>
  </si>
  <si>
    <t>A - KC Réna Ivančice                                   B - Spartak Vlašim A</t>
  </si>
  <si>
    <t>A - Tj ČKD Blansko B                                                        B - Lhotka</t>
  </si>
  <si>
    <t>NOŽIČKA</t>
  </si>
  <si>
    <t>ČÍSLA JEN Z MISTROVSKÝCH ZÁPASŮ</t>
  </si>
  <si>
    <t xml:space="preserve">A -                                                                                                                   B - Neratovice                                                                </t>
  </si>
  <si>
    <r>
      <t>Poděbrady A</t>
    </r>
    <r>
      <rPr>
        <b/>
        <sz val="28"/>
        <color indexed="12"/>
        <rFont val="Times New Roman"/>
        <family val="1"/>
      </rPr>
      <t xml:space="preserve">                                DIVIZE AS</t>
    </r>
  </si>
  <si>
    <t>ODDÍLOVÉ ŽEBŘÍČKY PRŮMĚRŮ Z MISTROVSKÝCH ZÁPASŮ</t>
  </si>
  <si>
    <t>;</t>
  </si>
  <si>
    <t>KUŽELKÁŘSKÝ ODDÍL KK JIŘÍ PODĚBRADY</t>
  </si>
  <si>
    <r>
      <rPr>
        <b/>
        <sz val="36"/>
        <color indexed="10"/>
        <rFont val="Arial"/>
        <family val="2"/>
      </rPr>
      <t xml:space="preserve">KK JIŘÍ PODĚBRADY </t>
    </r>
    <r>
      <rPr>
        <b/>
        <sz val="30"/>
        <color indexed="10"/>
        <rFont val="Arial"/>
        <family val="2"/>
      </rPr>
      <t xml:space="preserve">                                                                                                                                             10 NEJLEPŠÍCH NÁHOZŮ JEDNOTLIVCŮ                                       + 3 NEJLEPŠÍ NÁHOZY DRUŽSTVA A</t>
    </r>
  </si>
  <si>
    <r>
      <rPr>
        <b/>
        <sz val="36"/>
        <color indexed="10"/>
        <rFont val="Arial"/>
        <family val="2"/>
      </rPr>
      <t xml:space="preserve">KK JIŘÍ PODĚBRADY </t>
    </r>
    <r>
      <rPr>
        <b/>
        <sz val="30"/>
        <color indexed="10"/>
        <rFont val="Arial"/>
        <family val="2"/>
      </rPr>
      <t xml:space="preserve">                                                                                                                                             10 NEJLEPŠÍCH NÁHOZŮ JEDNOTLIVCŮ                                             + 3 NEJLEPŠÍ NÁHOZY DRUŽSTVA B</t>
    </r>
  </si>
  <si>
    <r>
      <t>Poděbrady B</t>
    </r>
    <r>
      <rPr>
        <b/>
        <sz val="28"/>
        <color indexed="12"/>
        <rFont val="Times New Roman"/>
        <family val="1"/>
      </rPr>
      <t xml:space="preserve">                                                         DIVIZE AS.</t>
    </r>
  </si>
  <si>
    <r>
      <t xml:space="preserve">KK JIŘÍ PODĚBRADY </t>
    </r>
    <r>
      <rPr>
        <b/>
        <sz val="48"/>
        <color indexed="30"/>
        <rFont val="Tahoma"/>
        <family val="2"/>
      </rPr>
      <t>A</t>
    </r>
    <r>
      <rPr>
        <b/>
        <sz val="36"/>
        <color indexed="30"/>
        <rFont val="Tahoma"/>
        <family val="2"/>
      </rPr>
      <t xml:space="preserve">   100HS</t>
    </r>
  </si>
  <si>
    <r>
      <t xml:space="preserve">KK JIŘÍ PODĚBRADY </t>
    </r>
    <r>
      <rPr>
        <b/>
        <sz val="48"/>
        <color indexed="30"/>
        <rFont val="Tahoma"/>
        <family val="2"/>
      </rPr>
      <t>B</t>
    </r>
    <r>
      <rPr>
        <b/>
        <sz val="36"/>
        <color indexed="30"/>
        <rFont val="Tahoma"/>
        <family val="2"/>
      </rPr>
      <t xml:space="preserve">  100HS</t>
    </r>
  </si>
  <si>
    <t>Vítek   JÍROVEC</t>
  </si>
  <si>
    <t xml:space="preserve">Jan                POLÁČEK                          </t>
  </si>
  <si>
    <t>Poláček J.</t>
  </si>
  <si>
    <t>Miloslav                 VIK</t>
  </si>
  <si>
    <t>Vik</t>
  </si>
  <si>
    <t>Petra               GŰTTEROVÁ</t>
  </si>
  <si>
    <t>Gűtterová</t>
  </si>
  <si>
    <t>GŰTTEROVÁ</t>
  </si>
  <si>
    <t>POLÁČEK J.</t>
  </si>
  <si>
    <t>STEJSKAL</t>
  </si>
  <si>
    <t>Petr                 ŽIDLICKÝ</t>
  </si>
  <si>
    <t>Židlický</t>
  </si>
  <si>
    <t xml:space="preserve"> GŰTTEROVÁ</t>
  </si>
  <si>
    <t xml:space="preserve">Lukáš                POLÁČEK                          </t>
  </si>
  <si>
    <t>POLÁČEK L.</t>
  </si>
  <si>
    <t>462+C12:F15</t>
  </si>
  <si>
    <t>BENEŠOV</t>
  </si>
  <si>
    <t>KOSMONOSY</t>
  </si>
  <si>
    <t>SLAVOJ</t>
  </si>
  <si>
    <t>Poláček L.</t>
  </si>
  <si>
    <r>
      <t>STATISTIKY HRÁČŮ ODDÍLU KK JIŘÍ PODĚBRADY Z MISTROVSKÝCH ZÁPASŮ</t>
    </r>
    <r>
      <rPr>
        <b/>
        <sz val="30"/>
        <color indexed="10"/>
        <rFont val="Tahoma"/>
        <family val="2"/>
      </rPr>
      <t xml:space="preserve">                                                                           </t>
    </r>
    <r>
      <rPr>
        <sz val="30"/>
        <color indexed="10"/>
        <rFont val="Tahoma"/>
        <family val="2"/>
      </rPr>
      <t xml:space="preserve">SEZÓNA 2016 - 2017                                                                 </t>
    </r>
  </si>
  <si>
    <t>SEZÓNA 2016 - 2017</t>
  </si>
  <si>
    <t>SOUTĚŽNÍ SEZÓNA 2016 - 2017</t>
  </si>
  <si>
    <t>284s</t>
  </si>
  <si>
    <t>110s</t>
  </si>
  <si>
    <t>5s</t>
  </si>
  <si>
    <t>394s</t>
  </si>
  <si>
    <t>7s</t>
  </si>
  <si>
    <t>271s</t>
  </si>
  <si>
    <t>132s</t>
  </si>
  <si>
    <t>1s</t>
  </si>
  <si>
    <t>403s</t>
  </si>
  <si>
    <t>16.9.</t>
  </si>
  <si>
    <t>9.9.</t>
  </si>
  <si>
    <t>8.9.</t>
  </si>
  <si>
    <t>19.9.</t>
  </si>
  <si>
    <t>23.9.</t>
  </si>
  <si>
    <t>289s</t>
  </si>
  <si>
    <t>136s</t>
  </si>
  <si>
    <t>9s</t>
  </si>
  <si>
    <t>425s</t>
  </si>
  <si>
    <t>272s</t>
  </si>
  <si>
    <t>81s</t>
  </si>
  <si>
    <t>353s</t>
  </si>
  <si>
    <t>30.9.</t>
  </si>
  <si>
    <t>4s</t>
  </si>
  <si>
    <t>6s</t>
  </si>
  <si>
    <t>3s</t>
  </si>
  <si>
    <t>12.10.</t>
  </si>
  <si>
    <t>METEOR</t>
  </si>
  <si>
    <t>14.10.</t>
  </si>
  <si>
    <t xml:space="preserve"> GŰTTEROVÁ                       POLÁČEK J.</t>
  </si>
  <si>
    <t>8.9.                               14.10.</t>
  </si>
  <si>
    <t>KOSMONOSY                                       PODĚBRADY</t>
  </si>
  <si>
    <t>280s</t>
  </si>
  <si>
    <t>142s</t>
  </si>
  <si>
    <t>422s</t>
  </si>
  <si>
    <t>0s</t>
  </si>
  <si>
    <t>21.10.</t>
  </si>
  <si>
    <t>4.11.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</si>
</sst>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  <numFmt numFmtId="166" formatCode="mmm/yyyy"/>
  </numFmts>
  <fonts count="128">
    <font>
      <sz val="10"/>
      <name val="Arial"/>
      <family val="0"/>
    </font>
    <font>
      <b/>
      <sz val="12"/>
      <name val="Arial CE"/>
      <family val="2"/>
    </font>
    <font>
      <b/>
      <sz val="16"/>
      <name val="Arial CE"/>
      <family val="2"/>
    </font>
    <font>
      <sz val="12"/>
      <name val="Arial"/>
      <family val="0"/>
    </font>
    <font>
      <b/>
      <sz val="14"/>
      <name val="Arial"/>
      <family val="2"/>
    </font>
    <font>
      <b/>
      <sz val="20"/>
      <name val="Century Gothic"/>
      <family val="2"/>
    </font>
    <font>
      <b/>
      <sz val="18"/>
      <color indexed="10"/>
      <name val="Century Gothic"/>
      <family val="2"/>
    </font>
    <font>
      <sz val="18"/>
      <color indexed="10"/>
      <name val="Century Gothic"/>
      <family val="2"/>
    </font>
    <font>
      <b/>
      <sz val="24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sz val="26"/>
      <name val="Arial"/>
      <family val="2"/>
    </font>
    <font>
      <b/>
      <sz val="32"/>
      <color indexed="12"/>
      <name val="Times New Roman"/>
      <family val="1"/>
    </font>
    <font>
      <b/>
      <sz val="24"/>
      <name val="Arial CE"/>
      <family val="2"/>
    </font>
    <font>
      <sz val="20"/>
      <name val="Arial CE"/>
      <family val="2"/>
    </font>
    <font>
      <b/>
      <sz val="22"/>
      <color indexed="10"/>
      <name val="Arial CE"/>
      <family val="0"/>
    </font>
    <font>
      <sz val="22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 CE"/>
      <family val="2"/>
    </font>
    <font>
      <sz val="20"/>
      <color indexed="12"/>
      <name val="Arial"/>
      <family val="2"/>
    </font>
    <font>
      <b/>
      <sz val="28"/>
      <color indexed="12"/>
      <name val="Times New Roman"/>
      <family val="1"/>
    </font>
    <font>
      <sz val="14"/>
      <name val="Arial"/>
      <family val="2"/>
    </font>
    <font>
      <b/>
      <sz val="30"/>
      <color indexed="10"/>
      <name val="Tahoma"/>
      <family val="2"/>
    </font>
    <font>
      <b/>
      <sz val="22"/>
      <name val="Century Gothic"/>
      <family val="2"/>
    </font>
    <font>
      <b/>
      <sz val="26"/>
      <name val="Arial CE"/>
      <family val="2"/>
    </font>
    <font>
      <b/>
      <sz val="32"/>
      <color indexed="10"/>
      <name val="Arial CE"/>
      <family val="2"/>
    </font>
    <font>
      <sz val="30"/>
      <color indexed="10"/>
      <name val="Tahoma"/>
      <family val="2"/>
    </font>
    <font>
      <b/>
      <sz val="22"/>
      <color indexed="12"/>
      <name val="Times New Roman"/>
      <family val="1"/>
    </font>
    <font>
      <b/>
      <sz val="28"/>
      <color indexed="20"/>
      <name val="Arial CE"/>
      <family val="0"/>
    </font>
    <font>
      <sz val="28"/>
      <color indexed="20"/>
      <name val="Arial"/>
      <family val="0"/>
    </font>
    <font>
      <b/>
      <sz val="28"/>
      <color indexed="20"/>
      <name val="Arial"/>
      <family val="0"/>
    </font>
    <font>
      <sz val="14"/>
      <name val="Arial CE"/>
      <family val="2"/>
    </font>
    <font>
      <b/>
      <sz val="16"/>
      <color indexed="12"/>
      <name val="Arial CE"/>
      <family val="2"/>
    </font>
    <font>
      <b/>
      <sz val="28"/>
      <color indexed="10"/>
      <name val="Arial CE"/>
      <family val="2"/>
    </font>
    <font>
      <b/>
      <sz val="20"/>
      <color indexed="10"/>
      <name val="Verdana"/>
      <family val="2"/>
    </font>
    <font>
      <sz val="20"/>
      <color indexed="10"/>
      <name val="Arial"/>
      <family val="0"/>
    </font>
    <font>
      <b/>
      <sz val="32"/>
      <color indexed="10"/>
      <name val="Tahoma"/>
      <family val="2"/>
    </font>
    <font>
      <b/>
      <sz val="20"/>
      <color indexed="20"/>
      <name val="Arial CE"/>
      <family val="2"/>
    </font>
    <font>
      <b/>
      <sz val="22"/>
      <color indexed="12"/>
      <name val="Arial CE"/>
      <family val="2"/>
    </font>
    <font>
      <sz val="22"/>
      <name val="Arial CE"/>
      <family val="2"/>
    </font>
    <font>
      <b/>
      <sz val="22"/>
      <name val="Arial CE"/>
      <family val="2"/>
    </font>
    <font>
      <b/>
      <sz val="20"/>
      <color indexed="12"/>
      <name val="Arial CE"/>
      <family val="2"/>
    </font>
    <font>
      <sz val="20"/>
      <name val="Arial"/>
      <family val="0"/>
    </font>
    <font>
      <b/>
      <sz val="20"/>
      <color indexed="12"/>
      <name val="Verdana"/>
      <family val="2"/>
    </font>
    <font>
      <b/>
      <sz val="16"/>
      <name val="Arial"/>
      <family val="2"/>
    </font>
    <font>
      <b/>
      <sz val="22"/>
      <color indexed="10"/>
      <name val="Century Gothic"/>
      <family val="2"/>
    </font>
    <font>
      <b/>
      <sz val="18"/>
      <name val="Arial CE"/>
      <family val="2"/>
    </font>
    <font>
      <b/>
      <sz val="18"/>
      <name val="Arial"/>
      <family val="0"/>
    </font>
    <font>
      <sz val="10"/>
      <color indexed="10"/>
      <name val="Arial"/>
      <family val="0"/>
    </font>
    <font>
      <b/>
      <sz val="26"/>
      <color indexed="10"/>
      <name val="Arial CE"/>
      <family val="2"/>
    </font>
    <font>
      <b/>
      <sz val="22"/>
      <color indexed="10"/>
      <name val="Verdana"/>
      <family val="2"/>
    </font>
    <font>
      <b/>
      <sz val="20"/>
      <name val="Arial"/>
      <family val="2"/>
    </font>
    <font>
      <b/>
      <sz val="32"/>
      <color indexed="12"/>
      <name val="Arial CE"/>
      <family val="2"/>
    </font>
    <font>
      <b/>
      <sz val="30"/>
      <color indexed="10"/>
      <name val="Arial"/>
      <family val="2"/>
    </font>
    <font>
      <sz val="28"/>
      <color indexed="10"/>
      <name val="Arial"/>
      <family val="2"/>
    </font>
    <font>
      <b/>
      <sz val="48"/>
      <color indexed="10"/>
      <name val="Times New Roman"/>
      <family val="1"/>
    </font>
    <font>
      <b/>
      <sz val="24"/>
      <color indexed="12"/>
      <name val="Times New Roman"/>
      <family val="1"/>
    </font>
    <font>
      <b/>
      <sz val="36"/>
      <color indexed="10"/>
      <name val="Arial"/>
      <family val="2"/>
    </font>
    <font>
      <b/>
      <sz val="20"/>
      <name val="Tahoma"/>
      <family val="2"/>
    </font>
    <font>
      <b/>
      <sz val="36"/>
      <color indexed="12"/>
      <name val="Century Gothic"/>
      <family val="2"/>
    </font>
    <font>
      <b/>
      <sz val="24"/>
      <name val="Century Gothic"/>
      <family val="2"/>
    </font>
    <font>
      <b/>
      <sz val="24"/>
      <color indexed="10"/>
      <name val="Century Gothic"/>
      <family val="2"/>
    </font>
    <font>
      <b/>
      <sz val="34"/>
      <color indexed="12"/>
      <name val="Verdana"/>
      <family val="2"/>
    </font>
    <font>
      <b/>
      <u val="single"/>
      <sz val="22"/>
      <color indexed="10"/>
      <name val="Arial CE"/>
      <family val="2"/>
    </font>
    <font>
      <sz val="22"/>
      <color indexed="10"/>
      <name val="Arial CE"/>
      <family val="2"/>
    </font>
    <font>
      <b/>
      <sz val="28"/>
      <color indexed="14"/>
      <name val="Arial"/>
      <family val="2"/>
    </font>
    <font>
      <b/>
      <sz val="36"/>
      <color indexed="30"/>
      <name val="Tahoma"/>
      <family val="2"/>
    </font>
    <font>
      <b/>
      <sz val="22"/>
      <color indexed="10"/>
      <name val="Arial"/>
      <family val="2"/>
    </font>
    <font>
      <b/>
      <sz val="22"/>
      <color indexed="12"/>
      <name val="Arial"/>
      <family val="2"/>
    </font>
    <font>
      <b/>
      <sz val="20"/>
      <color indexed="12"/>
      <name val="Arial"/>
      <family val="2"/>
    </font>
    <font>
      <sz val="16"/>
      <name val="Arial"/>
      <family val="2"/>
    </font>
    <font>
      <sz val="16"/>
      <name val="Arial CE"/>
      <family val="2"/>
    </font>
    <font>
      <sz val="16"/>
      <name val="Tahoma"/>
      <family val="2"/>
    </font>
    <font>
      <sz val="20"/>
      <color indexed="9"/>
      <name val="Arial"/>
      <family val="2"/>
    </font>
    <font>
      <b/>
      <sz val="34"/>
      <name val="Verdana"/>
      <family val="2"/>
    </font>
    <font>
      <sz val="22"/>
      <name val="Verdana"/>
      <family val="2"/>
    </font>
    <font>
      <b/>
      <sz val="48"/>
      <color indexed="30"/>
      <name val="Tahoma"/>
      <family val="2"/>
    </font>
    <font>
      <b/>
      <u val="single"/>
      <sz val="22"/>
      <color indexed="14"/>
      <name val="Arial CE"/>
      <family val="2"/>
    </font>
    <font>
      <sz val="22"/>
      <color indexed="10"/>
      <name val="Verdana"/>
      <family val="2"/>
    </font>
    <font>
      <b/>
      <sz val="24"/>
      <color indexed="10"/>
      <name val="Arial CE"/>
      <family val="2"/>
    </font>
    <font>
      <b/>
      <sz val="20"/>
      <color indexed="61"/>
      <name val="Verdana"/>
      <family val="2"/>
    </font>
    <font>
      <b/>
      <sz val="26"/>
      <color indexed="12"/>
      <name val="Arial"/>
      <family val="2"/>
    </font>
    <font>
      <b/>
      <u val="single"/>
      <sz val="22"/>
      <name val="Arial CE"/>
      <family val="2"/>
    </font>
    <font>
      <b/>
      <sz val="28"/>
      <color indexed="10"/>
      <name val="Arial"/>
      <family val="2"/>
    </font>
    <font>
      <b/>
      <sz val="22"/>
      <color indexed="14"/>
      <name val="Arial CE"/>
      <family val="2"/>
    </font>
    <font>
      <b/>
      <sz val="28"/>
      <name val="Arial CE"/>
      <family val="2"/>
    </font>
    <font>
      <b/>
      <sz val="28"/>
      <color indexed="14"/>
      <name val="Arial CE"/>
      <family val="2"/>
    </font>
    <font>
      <b/>
      <u val="single"/>
      <sz val="28"/>
      <color indexed="12"/>
      <name val="Arial CE"/>
      <family val="0"/>
    </font>
    <font>
      <b/>
      <sz val="28"/>
      <color indexed="12"/>
      <name val="Arial CE"/>
      <family val="0"/>
    </font>
    <font>
      <b/>
      <u val="single"/>
      <sz val="28"/>
      <color indexed="58"/>
      <name val="Arial CE"/>
      <family val="2"/>
    </font>
    <font>
      <b/>
      <sz val="28"/>
      <color indexed="58"/>
      <name val="Arial CE"/>
      <family val="0"/>
    </font>
    <font>
      <b/>
      <i/>
      <sz val="22"/>
      <name val="Arial CE"/>
      <family val="0"/>
    </font>
    <font>
      <b/>
      <i/>
      <u val="single"/>
      <sz val="2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8"/>
      </right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0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4" fillId="19" borderId="0" applyNumberFormat="0" applyBorder="0" applyAlignment="0" applyProtection="0"/>
    <xf numFmtId="0" fontId="11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6" fillId="0" borderId="3" applyNumberFormat="0" applyFill="0" applyAlignment="0" applyProtection="0"/>
    <xf numFmtId="0" fontId="117" fillId="0" borderId="4" applyNumberFormat="0" applyFill="0" applyAlignment="0" applyProtection="0"/>
    <xf numFmtId="0" fontId="118" fillId="0" borderId="5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21" fillId="0" borderId="7" applyNumberFormat="0" applyFill="0" applyAlignment="0" applyProtection="0"/>
    <xf numFmtId="0" fontId="122" fillId="23" borderId="0" applyNumberFormat="0" applyBorder="0" applyAlignment="0" applyProtection="0"/>
    <xf numFmtId="0" fontId="123" fillId="0" borderId="0" applyNumberFormat="0" applyFill="0" applyBorder="0" applyAlignment="0" applyProtection="0"/>
    <xf numFmtId="0" fontId="124" fillId="24" borderId="8" applyNumberFormat="0" applyAlignment="0" applyProtection="0"/>
    <xf numFmtId="0" fontId="125" fillId="25" borderId="8" applyNumberFormat="0" applyAlignment="0" applyProtection="0"/>
    <xf numFmtId="0" fontId="126" fillId="25" borderId="9" applyNumberFormat="0" applyAlignment="0" applyProtection="0"/>
    <xf numFmtId="0" fontId="127" fillId="0" borderId="0" applyNumberFormat="0" applyFill="0" applyBorder="0" applyAlignment="0" applyProtection="0"/>
    <xf numFmtId="0" fontId="112" fillId="26" borderId="0" applyNumberFormat="0" applyBorder="0" applyAlignment="0" applyProtection="0"/>
    <xf numFmtId="0" fontId="112" fillId="27" borderId="0" applyNumberFormat="0" applyBorder="0" applyAlignment="0" applyProtection="0"/>
    <xf numFmtId="0" fontId="112" fillId="28" borderId="0" applyNumberFormat="0" applyBorder="0" applyAlignment="0" applyProtection="0"/>
    <xf numFmtId="0" fontId="112" fillId="29" borderId="0" applyNumberFormat="0" applyBorder="0" applyAlignment="0" applyProtection="0"/>
    <xf numFmtId="0" fontId="112" fillId="30" borderId="0" applyNumberFormat="0" applyBorder="0" applyAlignment="0" applyProtection="0"/>
    <xf numFmtId="0" fontId="112" fillId="31" borderId="0" applyNumberFormat="0" applyBorder="0" applyAlignment="0" applyProtection="0"/>
  </cellStyleXfs>
  <cellXfs count="4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1" fontId="14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3" fillId="4" borderId="16" xfId="0" applyFont="1" applyFill="1" applyBorder="1" applyAlignment="1">
      <alignment horizontal="center" vertical="center" wrapText="1"/>
    </xf>
    <xf numFmtId="164" fontId="34" fillId="0" borderId="12" xfId="0" applyNumberFormat="1" applyFont="1" applyFill="1" applyBorder="1" applyAlignment="1">
      <alignment horizontal="center" vertical="center"/>
    </xf>
    <xf numFmtId="1" fontId="13" fillId="0" borderId="20" xfId="0" applyNumberFormat="1" applyFont="1" applyFill="1" applyBorder="1" applyAlignment="1">
      <alignment horizontal="center" vertical="center"/>
    </xf>
    <xf numFmtId="0" fontId="38" fillId="4" borderId="17" xfId="0" applyFont="1" applyFill="1" applyBorder="1" applyAlignment="1">
      <alignment horizontal="center" vertical="center"/>
    </xf>
    <xf numFmtId="164" fontId="34" fillId="4" borderId="21" xfId="0" applyNumberFormat="1" applyFont="1" applyFill="1" applyBorder="1" applyAlignment="1">
      <alignment horizontal="center" vertical="center"/>
    </xf>
    <xf numFmtId="164" fontId="25" fillId="0" borderId="12" xfId="0" applyNumberFormat="1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45" fillId="33" borderId="24" xfId="0" applyFont="1" applyFill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32" borderId="26" xfId="0" applyFont="1" applyFill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59" fillId="33" borderId="28" xfId="0" applyFont="1" applyFill="1" applyBorder="1" applyAlignment="1">
      <alignment horizontal="center" vertical="center"/>
    </xf>
    <xf numFmtId="0" fontId="59" fillId="2" borderId="29" xfId="0" applyFont="1" applyFill="1" applyBorder="1" applyAlignment="1">
      <alignment horizontal="center" vertical="center"/>
    </xf>
    <xf numFmtId="0" fontId="59" fillId="2" borderId="28" xfId="0" applyFont="1" applyFill="1" applyBorder="1" applyAlignment="1">
      <alignment horizontal="center" vertical="center"/>
    </xf>
    <xf numFmtId="0" fontId="52" fillId="2" borderId="30" xfId="0" applyFont="1" applyFill="1" applyBorder="1" applyAlignment="1">
      <alignment horizontal="center" vertical="center"/>
    </xf>
    <xf numFmtId="0" fontId="45" fillId="2" borderId="23" xfId="0" applyFont="1" applyFill="1" applyBorder="1" applyAlignment="1">
      <alignment horizontal="center" vertical="center"/>
    </xf>
    <xf numFmtId="0" fontId="51" fillId="2" borderId="22" xfId="0" applyFont="1" applyFill="1" applyBorder="1" applyAlignment="1">
      <alignment horizontal="center" vertical="center" wrapText="1"/>
    </xf>
    <xf numFmtId="0" fontId="52" fillId="2" borderId="30" xfId="0" applyFont="1" applyFill="1" applyBorder="1" applyAlignment="1">
      <alignment horizontal="center" vertical="center" wrapText="1"/>
    </xf>
    <xf numFmtId="0" fontId="59" fillId="2" borderId="31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63" fillId="2" borderId="12" xfId="0" applyFont="1" applyFill="1" applyBorder="1" applyAlignment="1">
      <alignment horizontal="center" vertical="center"/>
    </xf>
    <xf numFmtId="0" fontId="63" fillId="2" borderId="13" xfId="0" applyFont="1" applyFill="1" applyBorder="1" applyAlignment="1">
      <alignment horizontal="center" vertical="center"/>
    </xf>
    <xf numFmtId="14" fontId="43" fillId="34" borderId="34" xfId="0" applyNumberFormat="1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wrapText="1"/>
    </xf>
    <xf numFmtId="0" fontId="59" fillId="33" borderId="31" xfId="0" applyFont="1" applyFill="1" applyBorder="1" applyAlignment="1">
      <alignment horizontal="center" vertical="center"/>
    </xf>
    <xf numFmtId="0" fontId="63" fillId="33" borderId="12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34" fillId="4" borderId="21" xfId="0" applyNumberFormat="1" applyFont="1" applyFill="1" applyBorder="1" applyAlignment="1">
      <alignment horizontal="center" vertical="center"/>
    </xf>
    <xf numFmtId="1" fontId="66" fillId="0" borderId="36" xfId="0" applyNumberFormat="1" applyFont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14" fontId="43" fillId="0" borderId="34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14" fillId="0" borderId="0" xfId="0" applyNumberFormat="1" applyFont="1" applyFill="1" applyBorder="1" applyAlignment="1">
      <alignment horizontal="center" vertical="center"/>
    </xf>
    <xf numFmtId="0" fontId="68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1" fontId="70" fillId="0" borderId="0" xfId="0" applyNumberFormat="1" applyFont="1" applyAlignment="1">
      <alignment horizontal="right" vertical="center"/>
    </xf>
    <xf numFmtId="1" fontId="68" fillId="0" borderId="0" xfId="0" applyNumberFormat="1" applyFont="1" applyBorder="1" applyAlignment="1">
      <alignment horizontal="right" vertical="center"/>
    </xf>
    <xf numFmtId="0" fontId="59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Continuous" vertical="center"/>
    </xf>
    <xf numFmtId="1" fontId="64" fillId="0" borderId="38" xfId="0" applyNumberFormat="1" applyFont="1" applyFill="1" applyBorder="1" applyAlignment="1">
      <alignment horizontal="center" vertical="center"/>
    </xf>
    <xf numFmtId="1" fontId="64" fillId="0" borderId="39" xfId="0" applyNumberFormat="1" applyFont="1" applyFill="1" applyBorder="1" applyAlignment="1">
      <alignment horizontal="center" vertical="center"/>
    </xf>
    <xf numFmtId="1" fontId="40" fillId="0" borderId="40" xfId="0" applyNumberFormat="1" applyFont="1" applyFill="1" applyBorder="1" applyAlignment="1">
      <alignment horizontal="center" vertical="center"/>
    </xf>
    <xf numFmtId="1" fontId="40" fillId="0" borderId="41" xfId="0" applyNumberFormat="1" applyFont="1" applyFill="1" applyBorder="1" applyAlignment="1">
      <alignment horizontal="center" vertical="center"/>
    </xf>
    <xf numFmtId="1" fontId="40" fillId="0" borderId="42" xfId="0" applyNumberFormat="1" applyFont="1" applyFill="1" applyBorder="1" applyAlignment="1">
      <alignment horizontal="center" vertical="center"/>
    </xf>
    <xf numFmtId="1" fontId="40" fillId="0" borderId="43" xfId="0" applyNumberFormat="1" applyFont="1" applyFill="1" applyBorder="1" applyAlignment="1">
      <alignment horizontal="center" vertical="center"/>
    </xf>
    <xf numFmtId="1" fontId="40" fillId="0" borderId="44" xfId="0" applyNumberFormat="1" applyFont="1" applyFill="1" applyBorder="1" applyAlignment="1">
      <alignment horizontal="center" vertical="center"/>
    </xf>
    <xf numFmtId="1" fontId="40" fillId="0" borderId="45" xfId="0" applyNumberFormat="1" applyFont="1" applyFill="1" applyBorder="1" applyAlignment="1">
      <alignment horizontal="center" vertical="center"/>
    </xf>
    <xf numFmtId="0" fontId="44" fillId="0" borderId="46" xfId="0" applyFont="1" applyFill="1" applyBorder="1" applyAlignment="1">
      <alignment horizontal="center" vertical="center"/>
    </xf>
    <xf numFmtId="1" fontId="13" fillId="0" borderId="47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Continuous" vertical="center"/>
    </xf>
    <xf numFmtId="0" fontId="41" fillId="0" borderId="13" xfId="0" applyFont="1" applyFill="1" applyBorder="1" applyAlignment="1">
      <alignment horizontal="center" vertical="center"/>
    </xf>
    <xf numFmtId="0" fontId="44" fillId="0" borderId="48" xfId="0" applyFont="1" applyFill="1" applyBorder="1" applyAlignment="1">
      <alignment horizontal="center" vertical="center"/>
    </xf>
    <xf numFmtId="164" fontId="25" fillId="34" borderId="13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72" fillId="0" borderId="49" xfId="0" applyFont="1" applyBorder="1" applyAlignment="1">
      <alignment horizontal="center" textRotation="90" wrapText="1"/>
    </xf>
    <xf numFmtId="0" fontId="71" fillId="0" borderId="49" xfId="0" applyFont="1" applyBorder="1" applyAlignment="1">
      <alignment horizontal="center" textRotation="90" wrapText="1"/>
    </xf>
    <xf numFmtId="0" fontId="71" fillId="0" borderId="49" xfId="0" applyFont="1" applyBorder="1" applyAlignment="1">
      <alignment horizontal="center" textRotation="90" wrapText="1"/>
    </xf>
    <xf numFmtId="0" fontId="73" fillId="0" borderId="32" xfId="0" applyFont="1" applyBorder="1" applyAlignment="1">
      <alignment horizontal="center" textRotation="90" wrapText="1"/>
    </xf>
    <xf numFmtId="0" fontId="4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74" fillId="35" borderId="0" xfId="0" applyFont="1" applyFill="1" applyAlignment="1">
      <alignment horizontal="center" vertical="center"/>
    </xf>
    <xf numFmtId="0" fontId="43" fillId="36" borderId="0" xfId="0" applyFont="1" applyFill="1" applyAlignment="1">
      <alignment horizontal="center" vertical="center"/>
    </xf>
    <xf numFmtId="1" fontId="65" fillId="0" borderId="43" xfId="0" applyNumberFormat="1" applyFont="1" applyFill="1" applyBorder="1" applyAlignment="1">
      <alignment horizontal="center" vertical="center"/>
    </xf>
    <xf numFmtId="1" fontId="40" fillId="0" borderId="41" xfId="0" applyNumberFormat="1" applyFont="1" applyFill="1" applyBorder="1" applyAlignment="1">
      <alignment horizontal="center" vertical="center"/>
    </xf>
    <xf numFmtId="1" fontId="40" fillId="0" borderId="43" xfId="0" applyNumberFormat="1" applyFont="1" applyFill="1" applyBorder="1" applyAlignment="1">
      <alignment horizontal="center" vertical="center"/>
    </xf>
    <xf numFmtId="1" fontId="40" fillId="0" borderId="44" xfId="0" applyNumberFormat="1" applyFont="1" applyFill="1" applyBorder="1" applyAlignment="1">
      <alignment horizontal="center" vertical="center"/>
    </xf>
    <xf numFmtId="1" fontId="64" fillId="0" borderId="50" xfId="0" applyNumberFormat="1" applyFont="1" applyFill="1" applyBorder="1" applyAlignment="1">
      <alignment horizontal="center" vertical="center"/>
    </xf>
    <xf numFmtId="1" fontId="65" fillId="0" borderId="44" xfId="0" applyNumberFormat="1" applyFont="1" applyFill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1" fontId="66" fillId="0" borderId="36" xfId="0" applyNumberFormat="1" applyFont="1" applyFill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71" fillId="0" borderId="49" xfId="0" applyFont="1" applyBorder="1" applyAlignment="1">
      <alignment horizontal="center" textRotation="90" wrapText="1"/>
    </xf>
    <xf numFmtId="14" fontId="43" fillId="0" borderId="54" xfId="0" applyNumberFormat="1" applyFont="1" applyFill="1" applyBorder="1" applyAlignment="1">
      <alignment horizontal="center" vertical="center"/>
    </xf>
    <xf numFmtId="0" fontId="39" fillId="37" borderId="55" xfId="0" applyFont="1" applyFill="1" applyBorder="1" applyAlignment="1">
      <alignment horizontal="center" vertical="center"/>
    </xf>
    <xf numFmtId="0" fontId="39" fillId="37" borderId="56" xfId="0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1" fontId="40" fillId="0" borderId="57" xfId="0" applyNumberFormat="1" applyFont="1" applyFill="1" applyBorder="1" applyAlignment="1">
      <alignment horizontal="center" vertical="center"/>
    </xf>
    <xf numFmtId="1" fontId="40" fillId="0" borderId="58" xfId="0" applyNumberFormat="1" applyFont="1" applyFill="1" applyBorder="1" applyAlignment="1">
      <alignment horizontal="center" vertical="center"/>
    </xf>
    <xf numFmtId="1" fontId="40" fillId="0" borderId="59" xfId="0" applyNumberFormat="1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1" fontId="15" fillId="0" borderId="41" xfId="0" applyNumberFormat="1" applyFont="1" applyFill="1" applyBorder="1" applyAlignment="1">
      <alignment horizontal="center" vertical="center"/>
    </xf>
    <xf numFmtId="1" fontId="15" fillId="0" borderId="42" xfId="0" applyNumberFormat="1" applyFont="1" applyFill="1" applyBorder="1" applyAlignment="1">
      <alignment horizontal="center" vertical="center"/>
    </xf>
    <xf numFmtId="1" fontId="64" fillId="0" borderId="62" xfId="0" applyNumberFormat="1" applyFont="1" applyFill="1" applyBorder="1" applyAlignment="1">
      <alignment horizontal="center" vertical="center"/>
    </xf>
    <xf numFmtId="1" fontId="15" fillId="0" borderId="40" xfId="0" applyNumberFormat="1" applyFont="1" applyFill="1" applyBorder="1" applyAlignment="1">
      <alignment horizontal="center" vertical="center"/>
    </xf>
    <xf numFmtId="0" fontId="48" fillId="38" borderId="63" xfId="0" applyFont="1" applyFill="1" applyBorder="1" applyAlignment="1">
      <alignment horizontal="center" vertical="center"/>
    </xf>
    <xf numFmtId="0" fontId="22" fillId="38" borderId="20" xfId="0" applyFont="1" applyFill="1" applyBorder="1" applyAlignment="1">
      <alignment horizontal="center" vertical="center"/>
    </xf>
    <xf numFmtId="1" fontId="15" fillId="0" borderId="44" xfId="0" applyNumberFormat="1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64" xfId="0" applyFont="1" applyFill="1" applyBorder="1" applyAlignment="1">
      <alignment horizontal="center" vertical="center"/>
    </xf>
    <xf numFmtId="14" fontId="43" fillId="0" borderId="65" xfId="0" applyNumberFormat="1" applyFont="1" applyFill="1" applyBorder="1" applyAlignment="1">
      <alignment horizontal="center" vertical="center"/>
    </xf>
    <xf numFmtId="14" fontId="43" fillId="0" borderId="66" xfId="0" applyNumberFormat="1" applyFont="1" applyFill="1" applyBorder="1" applyAlignment="1">
      <alignment horizontal="center" vertical="center"/>
    </xf>
    <xf numFmtId="1" fontId="15" fillId="0" borderId="43" xfId="0" applyNumberFormat="1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67" xfId="0" applyFill="1" applyBorder="1" applyAlignment="1">
      <alignment vertical="center"/>
    </xf>
    <xf numFmtId="0" fontId="44" fillId="0" borderId="67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0" fontId="44" fillId="34" borderId="67" xfId="0" applyFont="1" applyFill="1" applyBorder="1" applyAlignment="1">
      <alignment horizontal="center" vertical="center"/>
    </xf>
    <xf numFmtId="0" fontId="76" fillId="2" borderId="22" xfId="0" applyFont="1" applyFill="1" applyBorder="1" applyAlignment="1">
      <alignment horizontal="center" vertical="center"/>
    </xf>
    <xf numFmtId="0" fontId="76" fillId="2" borderId="48" xfId="0" applyFont="1" applyFill="1" applyBorder="1" applyAlignment="1">
      <alignment horizontal="center" vertical="center"/>
    </xf>
    <xf numFmtId="0" fontId="76" fillId="33" borderId="22" xfId="0" applyFont="1" applyFill="1" applyBorder="1" applyAlignment="1">
      <alignment horizontal="center" vertical="center"/>
    </xf>
    <xf numFmtId="0" fontId="64" fillId="0" borderId="38" xfId="0" applyNumberFormat="1" applyFont="1" applyFill="1" applyBorder="1" applyAlignment="1">
      <alignment horizontal="center" vertical="center"/>
    </xf>
    <xf numFmtId="1" fontId="15" fillId="0" borderId="38" xfId="0" applyNumberFormat="1" applyFont="1" applyFill="1" applyBorder="1" applyAlignment="1">
      <alignment horizontal="center" vertical="center"/>
    </xf>
    <xf numFmtId="1" fontId="15" fillId="0" borderId="39" xfId="0" applyNumberFormat="1" applyFont="1" applyFill="1" applyBorder="1" applyAlignment="1">
      <alignment horizontal="center" vertical="center"/>
    </xf>
    <xf numFmtId="1" fontId="40" fillId="0" borderId="40" xfId="0" applyNumberFormat="1" applyFont="1" applyFill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53" fillId="0" borderId="0" xfId="0" applyFont="1" applyAlignment="1">
      <alignment horizontal="center" vertical="center"/>
    </xf>
    <xf numFmtId="1" fontId="65" fillId="0" borderId="41" xfId="0" applyNumberFormat="1" applyFont="1" applyFill="1" applyBorder="1" applyAlignment="1">
      <alignment horizontal="center" vertical="center"/>
    </xf>
    <xf numFmtId="1" fontId="65" fillId="0" borderId="44" xfId="0" applyNumberFormat="1" applyFont="1" applyFill="1" applyBorder="1" applyAlignment="1">
      <alignment horizontal="center" vertical="center"/>
    </xf>
    <xf numFmtId="1" fontId="78" fillId="0" borderId="38" xfId="0" applyNumberFormat="1" applyFont="1" applyFill="1" applyBorder="1" applyAlignment="1">
      <alignment horizontal="center" vertical="center"/>
    </xf>
    <xf numFmtId="1" fontId="65" fillId="0" borderId="41" xfId="0" applyNumberFormat="1" applyFont="1" applyFill="1" applyBorder="1" applyAlignment="1">
      <alignment horizontal="center" vertical="center"/>
    </xf>
    <xf numFmtId="0" fontId="45" fillId="2" borderId="23" xfId="0" applyFont="1" applyFill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/>
    </xf>
    <xf numFmtId="0" fontId="53" fillId="0" borderId="70" xfId="0" applyFont="1" applyBorder="1" applyAlignment="1">
      <alignment horizontal="centerContinuous" vertical="center"/>
    </xf>
    <xf numFmtId="0" fontId="39" fillId="37" borderId="49" xfId="0" applyFont="1" applyFill="1" applyBorder="1" applyAlignment="1">
      <alignment horizontal="center" vertical="center"/>
    </xf>
    <xf numFmtId="14" fontId="53" fillId="0" borderId="70" xfId="0" applyNumberFormat="1" applyFont="1" applyBorder="1" applyAlignment="1">
      <alignment horizontal="centerContinuous" vertical="center"/>
    </xf>
    <xf numFmtId="14" fontId="61" fillId="0" borderId="17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8" fillId="38" borderId="61" xfId="0" applyFont="1" applyFill="1" applyBorder="1" applyAlignment="1">
      <alignment horizontal="center" vertical="center"/>
    </xf>
    <xf numFmtId="14" fontId="43" fillId="38" borderId="34" xfId="0" applyNumberFormat="1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 vertical="center"/>
    </xf>
    <xf numFmtId="0" fontId="45" fillId="2" borderId="72" xfId="0" applyFont="1" applyFill="1" applyBorder="1" applyAlignment="1">
      <alignment horizontal="center" vertical="center" wrapText="1"/>
    </xf>
    <xf numFmtId="1" fontId="78" fillId="0" borderId="38" xfId="0" applyNumberFormat="1" applyFont="1" applyFill="1" applyBorder="1" applyAlignment="1">
      <alignment horizontal="center" vertical="center"/>
    </xf>
    <xf numFmtId="0" fontId="13" fillId="38" borderId="12" xfId="0" applyFont="1" applyFill="1" applyBorder="1" applyAlignment="1">
      <alignment horizontal="center" vertical="center"/>
    </xf>
    <xf numFmtId="1" fontId="65" fillId="0" borderId="44" xfId="0" applyNumberFormat="1" applyFont="1" applyFill="1" applyBorder="1" applyAlignment="1">
      <alignment horizontal="center" vertical="center"/>
    </xf>
    <xf numFmtId="164" fontId="34" fillId="4" borderId="13" xfId="0" applyNumberFormat="1" applyFont="1" applyFill="1" applyBorder="1" applyAlignment="1">
      <alignment horizontal="center" vertical="center"/>
    </xf>
    <xf numFmtId="164" fontId="34" fillId="4" borderId="13" xfId="0" applyNumberFormat="1" applyFont="1" applyFill="1" applyBorder="1" applyAlignment="1">
      <alignment horizontal="center" vertical="center"/>
    </xf>
    <xf numFmtId="164" fontId="34" fillId="4" borderId="11" xfId="0" applyNumberFormat="1" applyFont="1" applyFill="1" applyBorder="1" applyAlignment="1">
      <alignment horizontal="center" vertical="center"/>
    </xf>
    <xf numFmtId="1" fontId="65" fillId="0" borderId="42" xfId="0" applyNumberFormat="1" applyFont="1" applyFill="1" applyBorder="1" applyAlignment="1">
      <alignment horizontal="center" vertical="center"/>
    </xf>
    <xf numFmtId="1" fontId="78" fillId="0" borderId="62" xfId="0" applyNumberFormat="1" applyFont="1" applyFill="1" applyBorder="1" applyAlignment="1">
      <alignment horizontal="center" vertical="center"/>
    </xf>
    <xf numFmtId="1" fontId="40" fillId="0" borderId="42" xfId="0" applyNumberFormat="1" applyFont="1" applyFill="1" applyBorder="1" applyAlignment="1">
      <alignment horizontal="center" vertical="center"/>
    </xf>
    <xf numFmtId="1" fontId="40" fillId="0" borderId="57" xfId="0" applyNumberFormat="1" applyFont="1" applyFill="1" applyBorder="1" applyAlignment="1">
      <alignment horizontal="center" vertical="center"/>
    </xf>
    <xf numFmtId="1" fontId="65" fillId="0" borderId="43" xfId="0" applyNumberFormat="1" applyFont="1" applyFill="1" applyBorder="1" applyAlignment="1">
      <alignment horizontal="center" vertical="center"/>
    </xf>
    <xf numFmtId="0" fontId="39" fillId="37" borderId="73" xfId="0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1" fontId="40" fillId="0" borderId="45" xfId="0" applyNumberFormat="1" applyFont="1" applyFill="1" applyBorder="1" applyAlignment="1">
      <alignment horizontal="center" vertical="center"/>
    </xf>
    <xf numFmtId="164" fontId="43" fillId="0" borderId="0" xfId="0" applyNumberFormat="1" applyFont="1" applyAlignment="1">
      <alignment vertical="center"/>
    </xf>
    <xf numFmtId="0" fontId="51" fillId="33" borderId="22" xfId="0" applyFont="1" applyFill="1" applyBorder="1" applyAlignment="1">
      <alignment horizontal="center" vertical="center" wrapText="1"/>
    </xf>
    <xf numFmtId="1" fontId="66" fillId="0" borderId="74" xfId="0" applyNumberFormat="1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/>
    </xf>
    <xf numFmtId="164" fontId="25" fillId="0" borderId="13" xfId="0" applyNumberFormat="1" applyFont="1" applyFill="1" applyBorder="1" applyAlignment="1">
      <alignment horizontal="center" vertical="center"/>
    </xf>
    <xf numFmtId="0" fontId="44" fillId="0" borderId="75" xfId="0" applyFont="1" applyFill="1" applyBorder="1" applyAlignment="1">
      <alignment horizontal="center" vertical="center"/>
    </xf>
    <xf numFmtId="164" fontId="34" fillId="0" borderId="64" xfId="0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14" fontId="52" fillId="33" borderId="30" xfId="0" applyNumberFormat="1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/>
    </xf>
    <xf numFmtId="164" fontId="34" fillId="0" borderId="12" xfId="0" applyNumberFormat="1" applyFont="1" applyFill="1" applyBorder="1" applyAlignment="1">
      <alignment horizontal="center" vertical="center"/>
    </xf>
    <xf numFmtId="164" fontId="25" fillId="0" borderId="11" xfId="0" applyNumberFormat="1" applyFont="1" applyFill="1" applyBorder="1" applyAlignment="1">
      <alignment horizontal="center" vertical="center"/>
    </xf>
    <xf numFmtId="0" fontId="79" fillId="33" borderId="48" xfId="0" applyFont="1" applyFill="1" applyBorder="1" applyAlignment="1">
      <alignment horizontal="center" vertical="center"/>
    </xf>
    <xf numFmtId="14" fontId="52" fillId="33" borderId="76" xfId="0" applyNumberFormat="1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/>
    </xf>
    <xf numFmtId="14" fontId="52" fillId="33" borderId="30" xfId="0" applyNumberFormat="1" applyFont="1" applyFill="1" applyBorder="1" applyAlignment="1">
      <alignment horizontal="center" vertical="center"/>
    </xf>
    <xf numFmtId="164" fontId="34" fillId="0" borderId="12" xfId="0" applyNumberFormat="1" applyFont="1" applyFill="1" applyBorder="1" applyAlignment="1">
      <alignment horizontal="center" vertical="center"/>
    </xf>
    <xf numFmtId="1" fontId="66" fillId="0" borderId="34" xfId="0" applyNumberFormat="1" applyFont="1" applyFill="1" applyBorder="1" applyAlignment="1">
      <alignment horizontal="center" vertical="center"/>
    </xf>
    <xf numFmtId="164" fontId="34" fillId="4" borderId="21" xfId="0" applyNumberFormat="1" applyFont="1" applyFill="1" applyBorder="1" applyAlignment="1">
      <alignment horizontal="center" vertical="center"/>
    </xf>
    <xf numFmtId="164" fontId="80" fillId="0" borderId="11" xfId="0" applyNumberFormat="1" applyFont="1" applyFill="1" applyBorder="1" applyAlignment="1">
      <alignment horizontal="center" vertical="center"/>
    </xf>
    <xf numFmtId="0" fontId="52" fillId="2" borderId="50" xfId="0" applyNumberFormat="1" applyFont="1" applyFill="1" applyBorder="1" applyAlignment="1">
      <alignment horizontal="center" vertical="center" wrapText="1"/>
    </xf>
    <xf numFmtId="164" fontId="34" fillId="4" borderId="21" xfId="0" applyNumberFormat="1" applyFont="1" applyFill="1" applyBorder="1" applyAlignment="1">
      <alignment horizontal="center" vertical="center"/>
    </xf>
    <xf numFmtId="0" fontId="44" fillId="38" borderId="22" xfId="0" applyFont="1" applyFill="1" applyBorder="1" applyAlignment="1">
      <alignment horizontal="center" vertical="center"/>
    </xf>
    <xf numFmtId="0" fontId="81" fillId="0" borderId="22" xfId="0" applyFont="1" applyFill="1" applyBorder="1" applyAlignment="1">
      <alignment horizontal="center" vertical="center"/>
    </xf>
    <xf numFmtId="0" fontId="81" fillId="0" borderId="46" xfId="0" applyFont="1" applyFill="1" applyBorder="1" applyAlignment="1">
      <alignment horizontal="center" vertical="center"/>
    </xf>
    <xf numFmtId="0" fontId="81" fillId="34" borderId="22" xfId="0" applyFont="1" applyFill="1" applyBorder="1" applyAlignment="1">
      <alignment horizontal="center" vertical="center"/>
    </xf>
    <xf numFmtId="0" fontId="81" fillId="0" borderId="28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1" fontId="66" fillId="0" borderId="34" xfId="0" applyNumberFormat="1" applyFont="1" applyFill="1" applyBorder="1" applyAlignment="1">
      <alignment horizontal="center" vertical="center"/>
    </xf>
    <xf numFmtId="1" fontId="66" fillId="0" borderId="77" xfId="0" applyNumberFormat="1" applyFont="1" applyFill="1" applyBorder="1" applyAlignment="1">
      <alignment horizontal="center" vertical="center"/>
    </xf>
    <xf numFmtId="14" fontId="43" fillId="34" borderId="78" xfId="0" applyNumberFormat="1" applyFont="1" applyFill="1" applyBorder="1" applyAlignment="1">
      <alignment horizontal="center" vertical="center"/>
    </xf>
    <xf numFmtId="0" fontId="22" fillId="0" borderId="79" xfId="0" applyFont="1" applyFill="1" applyBorder="1" applyAlignment="1">
      <alignment horizontal="center" vertical="center"/>
    </xf>
    <xf numFmtId="0" fontId="59" fillId="33" borderId="8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51" fillId="33" borderId="81" xfId="0" applyFont="1" applyFill="1" applyBorder="1" applyAlignment="1">
      <alignment horizontal="center" vertical="center" wrapText="1"/>
    </xf>
    <xf numFmtId="14" fontId="52" fillId="33" borderId="82" xfId="0" applyNumberFormat="1" applyFont="1" applyFill="1" applyBorder="1" applyAlignment="1">
      <alignment horizontal="center" vertical="center" wrapText="1"/>
    </xf>
    <xf numFmtId="0" fontId="45" fillId="33" borderId="83" xfId="0" applyFont="1" applyFill="1" applyBorder="1" applyAlignment="1">
      <alignment horizontal="center" vertical="center"/>
    </xf>
    <xf numFmtId="164" fontId="34" fillId="0" borderId="12" xfId="0" applyNumberFormat="1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 horizontal="center" vertical="center" wrapText="1"/>
    </xf>
    <xf numFmtId="164" fontId="34" fillId="4" borderId="21" xfId="0" applyNumberFormat="1" applyFont="1" applyFill="1" applyBorder="1" applyAlignment="1">
      <alignment horizontal="center" vertical="center"/>
    </xf>
    <xf numFmtId="0" fontId="28" fillId="0" borderId="84" xfId="0" applyFont="1" applyFill="1" applyBorder="1" applyAlignment="1">
      <alignment horizontal="center" vertical="center"/>
    </xf>
    <xf numFmtId="1" fontId="66" fillId="0" borderId="78" xfId="0" applyNumberFormat="1" applyFont="1" applyFill="1" applyBorder="1" applyAlignment="1">
      <alignment horizontal="center" vertical="center"/>
    </xf>
    <xf numFmtId="14" fontId="43" fillId="0" borderId="78" xfId="0" applyNumberFormat="1" applyFont="1" applyFill="1" applyBorder="1" applyAlignment="1">
      <alignment horizontal="center" vertical="center"/>
    </xf>
    <xf numFmtId="0" fontId="22" fillId="0" borderId="85" xfId="0" applyFont="1" applyFill="1" applyBorder="1" applyAlignment="1">
      <alignment horizontal="center" vertical="center"/>
    </xf>
    <xf numFmtId="1" fontId="64" fillId="0" borderId="38" xfId="0" applyNumberFormat="1" applyFont="1" applyFill="1" applyBorder="1" applyAlignment="1">
      <alignment horizontal="center" vertical="center"/>
    </xf>
    <xf numFmtId="1" fontId="64" fillId="0" borderId="39" xfId="0" applyNumberFormat="1" applyFont="1" applyFill="1" applyBorder="1" applyAlignment="1">
      <alignment horizontal="center" vertical="center"/>
    </xf>
    <xf numFmtId="1" fontId="64" fillId="0" borderId="62" xfId="0" applyNumberFormat="1" applyFont="1" applyFill="1" applyBorder="1" applyAlignment="1">
      <alignment horizontal="center" vertical="center"/>
    </xf>
    <xf numFmtId="1" fontId="41" fillId="0" borderId="45" xfId="0" applyNumberFormat="1" applyFont="1" applyFill="1" applyBorder="1" applyAlignment="1">
      <alignment horizontal="center" vertical="center"/>
    </xf>
    <xf numFmtId="1" fontId="41" fillId="0" borderId="44" xfId="0" applyNumberFormat="1" applyFont="1" applyFill="1" applyBorder="1" applyAlignment="1">
      <alignment horizontal="center" vertical="center"/>
    </xf>
    <xf numFmtId="1" fontId="41" fillId="0" borderId="41" xfId="0" applyNumberFormat="1" applyFont="1" applyFill="1" applyBorder="1" applyAlignment="1">
      <alignment horizontal="center" vertical="center"/>
    </xf>
    <xf numFmtId="1" fontId="40" fillId="0" borderId="22" xfId="0" applyNumberFormat="1" applyFont="1" applyFill="1" applyBorder="1" applyAlignment="1">
      <alignment horizontal="center" vertical="center"/>
    </xf>
    <xf numFmtId="1" fontId="64" fillId="0" borderId="44" xfId="0" applyNumberFormat="1" applyFont="1" applyFill="1" applyBorder="1" applyAlignment="1">
      <alignment horizontal="center" vertical="center"/>
    </xf>
    <xf numFmtId="1" fontId="64" fillId="0" borderId="48" xfId="0" applyNumberFormat="1" applyFont="1" applyFill="1" applyBorder="1" applyAlignment="1">
      <alignment horizontal="center" vertical="center"/>
    </xf>
    <xf numFmtId="1" fontId="64" fillId="0" borderId="38" xfId="0" applyNumberFormat="1" applyFont="1" applyFill="1" applyBorder="1" applyAlignment="1">
      <alignment horizontal="center" vertical="center"/>
    </xf>
    <xf numFmtId="1" fontId="64" fillId="0" borderId="62" xfId="0" applyNumberFormat="1" applyFont="1" applyFill="1" applyBorder="1" applyAlignment="1">
      <alignment horizontal="center" vertical="center"/>
    </xf>
    <xf numFmtId="1" fontId="64" fillId="0" borderId="39" xfId="0" applyNumberFormat="1" applyFont="1" applyFill="1" applyBorder="1" applyAlignment="1">
      <alignment horizontal="center" vertical="center"/>
    </xf>
    <xf numFmtId="1" fontId="15" fillId="0" borderId="38" xfId="0" applyNumberFormat="1" applyFont="1" applyFill="1" applyBorder="1" applyAlignment="1">
      <alignment horizontal="center" vertical="center"/>
    </xf>
    <xf numFmtId="1" fontId="65" fillId="0" borderId="44" xfId="0" applyNumberFormat="1" applyFont="1" applyFill="1" applyBorder="1" applyAlignment="1">
      <alignment horizontal="center" vertical="center"/>
    </xf>
    <xf numFmtId="1" fontId="65" fillId="0" borderId="40" xfId="0" applyNumberFormat="1" applyFont="1" applyFill="1" applyBorder="1" applyAlignment="1">
      <alignment horizontal="center" vertical="center"/>
    </xf>
    <xf numFmtId="1" fontId="65" fillId="0" borderId="41" xfId="0" applyNumberFormat="1" applyFont="1" applyFill="1" applyBorder="1" applyAlignment="1">
      <alignment horizontal="center" vertical="center"/>
    </xf>
    <xf numFmtId="1" fontId="15" fillId="0" borderId="39" xfId="0" applyNumberFormat="1" applyFont="1" applyFill="1" applyBorder="1" applyAlignment="1">
      <alignment horizontal="center" vertical="center"/>
    </xf>
    <xf numFmtId="1" fontId="41" fillId="0" borderId="39" xfId="0" applyNumberFormat="1" applyFont="1" applyFill="1" applyBorder="1" applyAlignment="1">
      <alignment horizontal="center" vertical="center"/>
    </xf>
    <xf numFmtId="1" fontId="83" fillId="0" borderId="38" xfId="0" applyNumberFormat="1" applyFont="1" applyFill="1" applyBorder="1" applyAlignment="1">
      <alignment horizontal="center" vertical="center"/>
    </xf>
    <xf numFmtId="1" fontId="65" fillId="0" borderId="40" xfId="0" applyNumberFormat="1" applyFont="1" applyFill="1" applyBorder="1" applyAlignment="1">
      <alignment horizontal="center" vertical="center"/>
    </xf>
    <xf numFmtId="1" fontId="65" fillId="0" borderId="43" xfId="0" applyNumberFormat="1" applyFont="1" applyFill="1" applyBorder="1" applyAlignment="1">
      <alignment horizontal="center" vertical="center"/>
    </xf>
    <xf numFmtId="1" fontId="65" fillId="0" borderId="41" xfId="0" applyNumberFormat="1" applyFont="1" applyFill="1" applyBorder="1" applyAlignment="1">
      <alignment horizontal="center" vertical="center"/>
    </xf>
    <xf numFmtId="1" fontId="15" fillId="0" borderId="38" xfId="0" applyNumberFormat="1" applyFont="1" applyFill="1" applyBorder="1" applyAlignment="1">
      <alignment horizontal="center" vertical="center"/>
    </xf>
    <xf numFmtId="164" fontId="50" fillId="38" borderId="12" xfId="0" applyNumberFormat="1" applyFont="1" applyFill="1" applyBorder="1" applyAlignment="1">
      <alignment horizontal="center" vertical="center"/>
    </xf>
    <xf numFmtId="1" fontId="84" fillId="0" borderId="86" xfId="0" applyNumberFormat="1" applyFont="1" applyFill="1" applyBorder="1" applyAlignment="1">
      <alignment horizontal="center" vertical="center"/>
    </xf>
    <xf numFmtId="1" fontId="84" fillId="0" borderId="87" xfId="0" applyNumberFormat="1" applyFont="1" applyFill="1" applyBorder="1" applyAlignment="1">
      <alignment horizontal="center" vertical="center"/>
    </xf>
    <xf numFmtId="1" fontId="13" fillId="38" borderId="20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38" borderId="12" xfId="0" applyFont="1" applyFill="1" applyBorder="1" applyAlignment="1">
      <alignment horizontal="center" vertical="center"/>
    </xf>
    <xf numFmtId="1" fontId="65" fillId="0" borderId="57" xfId="0" applyNumberFormat="1" applyFont="1" applyFill="1" applyBorder="1" applyAlignment="1">
      <alignment horizontal="center" vertical="center"/>
    </xf>
    <xf numFmtId="1" fontId="65" fillId="0" borderId="40" xfId="0" applyNumberFormat="1" applyFont="1" applyFill="1" applyBorder="1" applyAlignment="1">
      <alignment horizontal="center" vertical="center"/>
    </xf>
    <xf numFmtId="1" fontId="65" fillId="0" borderId="41" xfId="0" applyNumberFormat="1" applyFont="1" applyFill="1" applyBorder="1" applyAlignment="1">
      <alignment horizontal="center" vertical="center"/>
    </xf>
    <xf numFmtId="1" fontId="41" fillId="0" borderId="38" xfId="0" applyNumberFormat="1" applyFont="1" applyFill="1" applyBorder="1" applyAlignment="1">
      <alignment horizontal="center" vertical="center"/>
    </xf>
    <xf numFmtId="164" fontId="34" fillId="0" borderId="12" xfId="0" applyNumberFormat="1" applyFont="1" applyFill="1" applyBorder="1" applyAlignment="1">
      <alignment horizontal="center" vertical="center"/>
    </xf>
    <xf numFmtId="164" fontId="34" fillId="38" borderId="12" xfId="0" applyNumberFormat="1" applyFont="1" applyFill="1" applyBorder="1" applyAlignment="1">
      <alignment horizontal="center" vertical="center"/>
    </xf>
    <xf numFmtId="0" fontId="44" fillId="32" borderId="22" xfId="0" applyFont="1" applyFill="1" applyBorder="1" applyAlignment="1">
      <alignment horizontal="center" vertical="center"/>
    </xf>
    <xf numFmtId="1" fontId="13" fillId="32" borderId="20" xfId="0" applyNumberFormat="1" applyFont="1" applyFill="1" applyBorder="1" applyAlignment="1">
      <alignment horizontal="center" vertical="center"/>
    </xf>
    <xf numFmtId="0" fontId="44" fillId="32" borderId="12" xfId="0" applyFont="1" applyFill="1" applyBorder="1" applyAlignment="1">
      <alignment horizontal="center" vertical="center"/>
    </xf>
    <xf numFmtId="164" fontId="50" fillId="32" borderId="12" xfId="0" applyNumberFormat="1" applyFont="1" applyFill="1" applyBorder="1" applyAlignment="1">
      <alignment horizontal="center" vertical="center"/>
    </xf>
    <xf numFmtId="164" fontId="25" fillId="38" borderId="12" xfId="0" applyNumberFormat="1" applyFont="1" applyFill="1" applyBorder="1" applyAlignment="1">
      <alignment horizontal="center" vertical="center"/>
    </xf>
    <xf numFmtId="1" fontId="41" fillId="0" borderId="38" xfId="0" applyNumberFormat="1" applyFont="1" applyFill="1" applyBorder="1" applyAlignment="1">
      <alignment horizontal="center" vertical="center"/>
    </xf>
    <xf numFmtId="1" fontId="15" fillId="0" borderId="38" xfId="0" applyNumberFormat="1" applyFont="1" applyFill="1" applyBorder="1" applyAlignment="1">
      <alignment horizontal="center" vertical="center"/>
    </xf>
    <xf numFmtId="164" fontId="25" fillId="32" borderId="12" xfId="0" applyNumberFormat="1" applyFont="1" applyFill="1" applyBorder="1" applyAlignment="1">
      <alignment horizontal="center" vertical="center"/>
    </xf>
    <xf numFmtId="1" fontId="65" fillId="0" borderId="41" xfId="0" applyNumberFormat="1" applyFont="1" applyFill="1" applyBorder="1" applyAlignment="1">
      <alignment horizontal="center" vertical="center"/>
    </xf>
    <xf numFmtId="1" fontId="65" fillId="0" borderId="44" xfId="0" applyNumberFormat="1" applyFont="1" applyFill="1" applyBorder="1" applyAlignment="1">
      <alignment horizontal="center" vertical="center"/>
    </xf>
    <xf numFmtId="164" fontId="34" fillId="32" borderId="12" xfId="0" applyNumberFormat="1" applyFont="1" applyFill="1" applyBorder="1" applyAlignment="1">
      <alignment horizontal="center" vertical="center"/>
    </xf>
    <xf numFmtId="164" fontId="34" fillId="4" borderId="21" xfId="0" applyNumberFormat="1" applyFont="1" applyFill="1" applyBorder="1" applyAlignment="1">
      <alignment horizontal="center" vertical="center"/>
    </xf>
    <xf numFmtId="164" fontId="80" fillId="0" borderId="10" xfId="0" applyNumberFormat="1" applyFont="1" applyFill="1" applyBorder="1" applyAlignment="1">
      <alignment horizontal="center" vertical="center"/>
    </xf>
    <xf numFmtId="164" fontId="80" fillId="0" borderId="11" xfId="0" applyNumberFormat="1" applyFont="1" applyFill="1" applyBorder="1" applyAlignment="1">
      <alignment horizontal="center" vertical="center"/>
    </xf>
    <xf numFmtId="1" fontId="65" fillId="0" borderId="44" xfId="0" applyNumberFormat="1" applyFont="1" applyFill="1" applyBorder="1" applyAlignment="1">
      <alignment horizontal="center" vertical="center"/>
    </xf>
    <xf numFmtId="1" fontId="85" fillId="0" borderId="38" xfId="0" applyNumberFormat="1" applyFont="1" applyFill="1" applyBorder="1" applyAlignment="1">
      <alignment horizontal="center" vertical="center"/>
    </xf>
    <xf numFmtId="1" fontId="65" fillId="0" borderId="41" xfId="0" applyNumberFormat="1" applyFont="1" applyFill="1" applyBorder="1" applyAlignment="1">
      <alignment horizontal="center" vertical="center"/>
    </xf>
    <xf numFmtId="1" fontId="65" fillId="0" borderId="41" xfId="0" applyNumberFormat="1" applyFont="1" applyFill="1" applyBorder="1" applyAlignment="1">
      <alignment horizontal="center" vertical="center"/>
    </xf>
    <xf numFmtId="1" fontId="65" fillId="0" borderId="44" xfId="0" applyNumberFormat="1" applyFont="1" applyFill="1" applyBorder="1" applyAlignment="1">
      <alignment horizontal="center" vertical="center"/>
    </xf>
    <xf numFmtId="1" fontId="83" fillId="0" borderId="38" xfId="0" applyNumberFormat="1" applyFont="1" applyFill="1" applyBorder="1" applyAlignment="1">
      <alignment horizontal="center" vertical="center"/>
    </xf>
    <xf numFmtId="164" fontId="86" fillId="4" borderId="21" xfId="0" applyNumberFormat="1" applyFont="1" applyFill="1" applyBorder="1" applyAlignment="1">
      <alignment horizontal="center" vertical="center"/>
    </xf>
    <xf numFmtId="164" fontId="86" fillId="0" borderId="12" xfId="0" applyNumberFormat="1" applyFont="1" applyFill="1" applyBorder="1" applyAlignment="1">
      <alignment horizontal="center" vertical="center"/>
    </xf>
    <xf numFmtId="0" fontId="81" fillId="38" borderId="22" xfId="0" applyFont="1" applyFill="1" applyBorder="1" applyAlignment="1">
      <alignment horizontal="center" vertical="center"/>
    </xf>
    <xf numFmtId="164" fontId="50" fillId="0" borderId="12" xfId="0" applyNumberFormat="1" applyFont="1" applyFill="1" applyBorder="1" applyAlignment="1">
      <alignment horizontal="center" vertical="center"/>
    </xf>
    <xf numFmtId="0" fontId="44" fillId="38" borderId="46" xfId="0" applyFont="1" applyFill="1" applyBorder="1" applyAlignment="1">
      <alignment horizontal="center" vertical="center"/>
    </xf>
    <xf numFmtId="164" fontId="34" fillId="38" borderId="11" xfId="0" applyNumberFormat="1" applyFont="1" applyFill="1" applyBorder="1" applyAlignment="1">
      <alignment horizontal="center" vertical="center"/>
    </xf>
    <xf numFmtId="1" fontId="13" fillId="38" borderId="47" xfId="0" applyNumberFormat="1" applyFont="1" applyFill="1" applyBorder="1" applyAlignment="1">
      <alignment horizontal="center" vertical="center"/>
    </xf>
    <xf numFmtId="0" fontId="28" fillId="0" borderId="77" xfId="0" applyFont="1" applyFill="1" applyBorder="1" applyAlignment="1">
      <alignment horizontal="center" vertical="center" wrapText="1"/>
    </xf>
    <xf numFmtId="1" fontId="66" fillId="0" borderId="88" xfId="0" applyNumberFormat="1" applyFont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 wrapText="1"/>
    </xf>
    <xf numFmtId="0" fontId="22" fillId="0" borderId="89" xfId="0" applyFont="1" applyFill="1" applyBorder="1" applyAlignment="1">
      <alignment horizontal="center" vertical="center"/>
    </xf>
    <xf numFmtId="0" fontId="28" fillId="32" borderId="35" xfId="0" applyFont="1" applyFill="1" applyBorder="1" applyAlignment="1">
      <alignment horizontal="center" vertical="center" wrapText="1"/>
    </xf>
    <xf numFmtId="1" fontId="66" fillId="32" borderId="36" xfId="0" applyNumberFormat="1" applyFont="1" applyFill="1" applyBorder="1" applyAlignment="1">
      <alignment horizontal="center" vertical="center"/>
    </xf>
    <xf numFmtId="14" fontId="43" fillId="32" borderId="34" xfId="0" applyNumberFormat="1" applyFont="1" applyFill="1" applyBorder="1" applyAlignment="1">
      <alignment horizontal="center" vertical="center"/>
    </xf>
    <xf numFmtId="0" fontId="22" fillId="32" borderId="60" xfId="0" applyFont="1" applyFill="1" applyBorder="1" applyAlignment="1">
      <alignment horizontal="center" vertical="center"/>
    </xf>
    <xf numFmtId="1" fontId="66" fillId="38" borderId="34" xfId="0" applyNumberFormat="1" applyFont="1" applyFill="1" applyBorder="1" applyAlignment="1">
      <alignment horizontal="center" vertical="center"/>
    </xf>
    <xf numFmtId="1" fontId="84" fillId="0" borderId="90" xfId="0" applyNumberFormat="1" applyFont="1" applyFill="1" applyBorder="1" applyAlignment="1">
      <alignment horizontal="center" vertical="center"/>
    </xf>
    <xf numFmtId="164" fontId="87" fillId="4" borderId="21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9" fillId="0" borderId="41" xfId="0" applyNumberFormat="1" applyFont="1" applyFill="1" applyBorder="1" applyAlignment="1">
      <alignment horizontal="center" vertical="center"/>
    </xf>
    <xf numFmtId="1" fontId="89" fillId="0" borderId="44" xfId="0" applyNumberFormat="1" applyFont="1" applyFill="1" applyBorder="1" applyAlignment="1">
      <alignment horizontal="center" vertical="center"/>
    </xf>
    <xf numFmtId="1" fontId="90" fillId="0" borderId="38" xfId="0" applyNumberFormat="1" applyFont="1" applyFill="1" applyBorder="1" applyAlignment="1">
      <alignment horizontal="center" vertical="center"/>
    </xf>
    <xf numFmtId="1" fontId="91" fillId="0" borderId="44" xfId="0" applyNumberFormat="1" applyFont="1" applyFill="1" applyBorder="1" applyAlignment="1">
      <alignment horizontal="center" vertical="center"/>
    </xf>
    <xf numFmtId="1" fontId="91" fillId="0" borderId="41" xfId="0" applyNumberFormat="1" applyFont="1" applyFill="1" applyBorder="1" applyAlignment="1">
      <alignment horizontal="center" vertical="center"/>
    </xf>
    <xf numFmtId="1" fontId="92" fillId="0" borderId="38" xfId="0" applyNumberFormat="1" applyFont="1" applyFill="1" applyBorder="1" applyAlignment="1">
      <alignment horizontal="center" vertical="center"/>
    </xf>
    <xf numFmtId="1" fontId="93" fillId="0" borderId="38" xfId="0" applyNumberFormat="1" applyFont="1" applyFill="1" applyBorder="1" applyAlignment="1">
      <alignment horizontal="center" vertical="center"/>
    </xf>
    <xf numFmtId="0" fontId="29" fillId="4" borderId="91" xfId="0" applyFont="1" applyFill="1" applyBorder="1" applyAlignment="1">
      <alignment horizontal="center" vertical="center" wrapText="1"/>
    </xf>
    <xf numFmtId="0" fontId="29" fillId="4" borderId="67" xfId="0" applyFont="1" applyFill="1" applyBorder="1" applyAlignment="1">
      <alignment horizontal="center" vertical="center" wrapText="1"/>
    </xf>
    <xf numFmtId="0" fontId="29" fillId="4" borderId="21" xfId="0" applyFont="1" applyFill="1" applyBorder="1" applyAlignment="1">
      <alignment horizontal="center" vertical="center" wrapText="1"/>
    </xf>
    <xf numFmtId="0" fontId="42" fillId="33" borderId="91" xfId="0" applyFont="1" applyFill="1" applyBorder="1" applyAlignment="1">
      <alignment horizontal="center" vertical="center" textRotation="180"/>
    </xf>
    <xf numFmtId="0" fontId="42" fillId="33" borderId="67" xfId="0" applyFont="1" applyFill="1" applyBorder="1" applyAlignment="1">
      <alignment horizontal="center" vertical="center" textRotation="180"/>
    </xf>
    <xf numFmtId="0" fontId="42" fillId="33" borderId="21" xfId="0" applyFont="1" applyFill="1" applyBorder="1" applyAlignment="1">
      <alignment horizontal="center" vertical="center" textRotation="180"/>
    </xf>
    <xf numFmtId="0" fontId="43" fillId="0" borderId="67" xfId="0" applyFont="1" applyBorder="1" applyAlignment="1">
      <alignment horizontal="center" vertical="center" textRotation="180"/>
    </xf>
    <xf numFmtId="0" fontId="43" fillId="0" borderId="21" xfId="0" applyFont="1" applyBorder="1" applyAlignment="1">
      <alignment horizontal="center" vertical="center" textRotation="180"/>
    </xf>
    <xf numFmtId="0" fontId="30" fillId="0" borderId="67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29" fillId="4" borderId="80" xfId="0" applyFont="1" applyFill="1" applyBorder="1" applyAlignment="1">
      <alignment horizontal="center" vertical="center" wrapText="1"/>
    </xf>
    <xf numFmtId="0" fontId="29" fillId="4" borderId="28" xfId="0" applyFont="1" applyFill="1" applyBorder="1" applyAlignment="1">
      <alignment horizontal="center" vertical="center" wrapText="1"/>
    </xf>
    <xf numFmtId="0" fontId="29" fillId="4" borderId="31" xfId="0" applyFont="1" applyFill="1" applyBorder="1" applyAlignment="1">
      <alignment horizontal="center" vertical="center" wrapText="1"/>
    </xf>
    <xf numFmtId="0" fontId="35" fillId="4" borderId="17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29" fillId="4" borderId="80" xfId="0" applyFont="1" applyFill="1" applyBorder="1" applyAlignment="1">
      <alignment horizontal="center" vertical="center" wrapText="1"/>
    </xf>
    <xf numFmtId="0" fontId="29" fillId="4" borderId="28" xfId="0" applyFont="1" applyFill="1" applyBorder="1" applyAlignment="1">
      <alignment horizontal="center" vertical="center" wrapText="1"/>
    </xf>
    <xf numFmtId="0" fontId="29" fillId="4" borderId="31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textRotation="180"/>
    </xf>
    <xf numFmtId="0" fontId="0" fillId="0" borderId="21" xfId="0" applyBorder="1" applyAlignment="1">
      <alignment horizontal="center" vertical="center" textRotation="180"/>
    </xf>
    <xf numFmtId="0" fontId="37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9" fillId="4" borderId="91" xfId="0" applyFont="1" applyFill="1" applyBorder="1" applyAlignment="1">
      <alignment horizontal="center" vertical="center" wrapText="1"/>
    </xf>
    <xf numFmtId="0" fontId="31" fillId="0" borderId="67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20" fillId="33" borderId="67" xfId="0" applyFont="1" applyFill="1" applyBorder="1" applyAlignment="1">
      <alignment horizontal="center" vertical="center" textRotation="180"/>
    </xf>
    <xf numFmtId="0" fontId="20" fillId="33" borderId="21" xfId="0" applyFont="1" applyFill="1" applyBorder="1" applyAlignment="1">
      <alignment horizontal="center" vertical="center" textRotation="180"/>
    </xf>
    <xf numFmtId="0" fontId="19" fillId="0" borderId="1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9" fillId="4" borderId="29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26" fillId="33" borderId="17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92" xfId="0" applyFont="1" applyFill="1" applyBorder="1" applyAlignment="1">
      <alignment horizontal="center" vertical="center"/>
    </xf>
    <xf numFmtId="0" fontId="50" fillId="33" borderId="93" xfId="0" applyFont="1" applyFill="1" applyBorder="1" applyAlignment="1">
      <alignment horizontal="center" vertical="center"/>
    </xf>
    <xf numFmtId="0" fontId="50" fillId="33" borderId="9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6" fillId="39" borderId="17" xfId="0" applyFont="1" applyFill="1" applyBorder="1" applyAlignment="1">
      <alignment horizontal="center" vertical="center"/>
    </xf>
    <xf numFmtId="0" fontId="56" fillId="39" borderId="15" xfId="0" applyFont="1" applyFill="1" applyBorder="1" applyAlignment="1">
      <alignment horizontal="center" vertical="center"/>
    </xf>
    <xf numFmtId="0" fontId="56" fillId="39" borderId="14" xfId="0" applyFont="1" applyFill="1" applyBorder="1" applyAlignment="1">
      <alignment horizontal="center" vertical="center"/>
    </xf>
    <xf numFmtId="0" fontId="54" fillId="0" borderId="93" xfId="0" applyFont="1" applyBorder="1" applyAlignment="1">
      <alignment horizontal="center" vertical="center" wrapText="1"/>
    </xf>
    <xf numFmtId="0" fontId="0" fillId="0" borderId="93" xfId="0" applyBorder="1" applyAlignment="1">
      <alignment/>
    </xf>
    <xf numFmtId="0" fontId="52" fillId="40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7" fillId="32" borderId="95" xfId="0" applyFont="1" applyFill="1" applyBorder="1" applyAlignment="1">
      <alignment horizontal="center" vertical="center" wrapText="1"/>
    </xf>
    <xf numFmtId="0" fontId="57" fillId="32" borderId="70" xfId="0" applyFont="1" applyFill="1" applyBorder="1" applyAlignment="1">
      <alignment horizontal="center" vertical="center" wrapText="1"/>
    </xf>
    <xf numFmtId="0" fontId="57" fillId="32" borderId="96" xfId="0" applyFont="1" applyFill="1" applyBorder="1" applyAlignment="1">
      <alignment horizontal="center" vertical="center" wrapText="1"/>
    </xf>
    <xf numFmtId="0" fontId="12" fillId="41" borderId="17" xfId="0" applyFont="1" applyFill="1" applyBorder="1" applyAlignment="1">
      <alignment horizontal="center" vertical="center" wrapText="1"/>
    </xf>
    <xf numFmtId="0" fontId="21" fillId="41" borderId="15" xfId="0" applyFont="1" applyFill="1" applyBorder="1" applyAlignment="1">
      <alignment horizontal="center" vertical="center" wrapText="1"/>
    </xf>
    <xf numFmtId="0" fontId="21" fillId="41" borderId="14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7" fillId="38" borderId="95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12" fillId="42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7" fillId="33" borderId="17" xfId="0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 horizontal="center" vertical="center"/>
    </xf>
    <xf numFmtId="0" fontId="67" fillId="33" borderId="14" xfId="0" applyFont="1" applyFill="1" applyBorder="1" applyAlignment="1">
      <alignment horizontal="center" vertical="center"/>
    </xf>
    <xf numFmtId="0" fontId="67" fillId="2" borderId="17" xfId="0" applyFont="1" applyFill="1" applyBorder="1" applyAlignment="1">
      <alignment horizontal="center" vertical="center"/>
    </xf>
    <xf numFmtId="0" fontId="67" fillId="2" borderId="15" xfId="0" applyFont="1" applyFill="1" applyBorder="1" applyAlignment="1">
      <alignment horizontal="center" vertical="center"/>
    </xf>
    <xf numFmtId="0" fontId="67" fillId="2" borderId="14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3"/>
  <sheetViews>
    <sheetView tabSelected="1" zoomScale="46" zoomScaleNormal="46" zoomScalePageLayoutView="0" workbookViewId="0" topLeftCell="A2">
      <selection activeCell="AG28" sqref="AG28"/>
    </sheetView>
  </sheetViews>
  <sheetFormatPr defaultColWidth="9.140625" defaultRowHeight="12.75"/>
  <cols>
    <col min="1" max="1" width="36.8515625" style="2" customWidth="1"/>
    <col min="2" max="2" width="12.57421875" style="2" customWidth="1"/>
    <col min="3" max="5" width="10.7109375" style="2" customWidth="1"/>
    <col min="6" max="6" width="10.7109375" style="2" hidden="1" customWidth="1"/>
    <col min="7" max="8" width="10.7109375" style="2" customWidth="1"/>
    <col min="9" max="9" width="10.7109375" style="2" hidden="1" customWidth="1"/>
    <col min="10" max="17" width="10.7109375" style="2" customWidth="1"/>
    <col min="18" max="18" width="10.7109375" style="2" hidden="1" customWidth="1"/>
    <col min="19" max="20" width="10.7109375" style="2" customWidth="1"/>
    <col min="21" max="21" width="10.7109375" style="2" hidden="1" customWidth="1"/>
    <col min="22" max="32" width="10.7109375" style="2" customWidth="1"/>
    <col min="33" max="33" width="21.57421875" style="1" customWidth="1"/>
    <col min="34" max="34" width="7.00390625" style="1" customWidth="1"/>
    <col min="35" max="16384" width="9.140625" style="1" customWidth="1"/>
  </cols>
  <sheetData>
    <row r="1" spans="3:15" ht="49.5" customHeight="1" hidden="1" thickBot="1">
      <c r="C1" s="114">
        <v>373</v>
      </c>
      <c r="D1" s="111" t="s">
        <v>102</v>
      </c>
      <c r="E1" s="112"/>
      <c r="F1" s="112"/>
      <c r="K1" s="113">
        <v>491</v>
      </c>
      <c r="L1" s="111" t="s">
        <v>101</v>
      </c>
      <c r="M1" s="112"/>
      <c r="N1" s="112"/>
      <c r="O1" s="112"/>
    </row>
    <row r="2" spans="1:34" ht="109.5" customHeight="1" thickBot="1">
      <c r="A2" s="349" t="s">
        <v>143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1"/>
    </row>
    <row r="3" spans="1:34" ht="180" customHeight="1" hidden="1" thickBot="1">
      <c r="A3" s="357" t="s">
        <v>90</v>
      </c>
      <c r="B3" s="358"/>
      <c r="C3" s="110" t="s">
        <v>105</v>
      </c>
      <c r="D3" s="107" t="s">
        <v>106</v>
      </c>
      <c r="E3" s="108" t="s">
        <v>107</v>
      </c>
      <c r="F3" s="108"/>
      <c r="G3" s="108" t="s">
        <v>108</v>
      </c>
      <c r="H3" s="109" t="s">
        <v>109</v>
      </c>
      <c r="I3" s="109"/>
      <c r="J3" s="108" t="s">
        <v>110</v>
      </c>
      <c r="K3" s="133" t="s">
        <v>113</v>
      </c>
      <c r="L3" s="108"/>
      <c r="M3" s="108"/>
      <c r="N3" s="108"/>
      <c r="O3" s="108"/>
      <c r="P3" s="109"/>
      <c r="Q3" s="107"/>
      <c r="R3" s="107"/>
      <c r="S3" s="108"/>
      <c r="T3" s="108"/>
      <c r="U3" s="108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5"/>
      <c r="AH3" s="106"/>
    </row>
    <row r="4" spans="1:34" ht="52.5" customHeight="1" thickBot="1">
      <c r="A4" s="39" t="s">
        <v>76</v>
      </c>
      <c r="B4" s="36"/>
      <c r="C4" s="135">
        <v>1</v>
      </c>
      <c r="D4" s="135">
        <v>2</v>
      </c>
      <c r="E4" s="136">
        <v>3</v>
      </c>
      <c r="F4" s="136"/>
      <c r="G4" s="135">
        <v>4</v>
      </c>
      <c r="H4" s="136">
        <v>5</v>
      </c>
      <c r="I4" s="136"/>
      <c r="J4" s="135">
        <v>6</v>
      </c>
      <c r="K4" s="136">
        <v>7</v>
      </c>
      <c r="L4" s="135">
        <v>8</v>
      </c>
      <c r="M4" s="136">
        <v>9</v>
      </c>
      <c r="N4" s="135">
        <v>10</v>
      </c>
      <c r="O4" s="136">
        <v>11</v>
      </c>
      <c r="P4" s="179">
        <v>12</v>
      </c>
      <c r="Q4" s="135">
        <v>13</v>
      </c>
      <c r="R4" s="136"/>
      <c r="S4" s="136">
        <v>14</v>
      </c>
      <c r="T4" s="135">
        <v>15</v>
      </c>
      <c r="U4" s="136"/>
      <c r="V4" s="136">
        <v>16</v>
      </c>
      <c r="W4" s="135">
        <v>17</v>
      </c>
      <c r="X4" s="136">
        <v>18</v>
      </c>
      <c r="Y4" s="135">
        <v>19</v>
      </c>
      <c r="Z4" s="136">
        <v>20</v>
      </c>
      <c r="AA4" s="179">
        <v>21</v>
      </c>
      <c r="AB4" s="179">
        <v>22</v>
      </c>
      <c r="AC4" s="198">
        <v>23</v>
      </c>
      <c r="AD4" s="136">
        <v>24</v>
      </c>
      <c r="AE4" s="135">
        <v>25</v>
      </c>
      <c r="AF4" s="136">
        <v>26</v>
      </c>
      <c r="AG4" s="342" t="s">
        <v>0</v>
      </c>
      <c r="AH4" s="343"/>
    </row>
    <row r="5" spans="1:34" ht="31.5" customHeight="1" hidden="1">
      <c r="A5" s="344" t="s">
        <v>80</v>
      </c>
      <c r="B5" s="34" t="s">
        <v>59</v>
      </c>
      <c r="C5" s="93"/>
      <c r="D5" s="169"/>
      <c r="E5" s="94"/>
      <c r="F5" s="94"/>
      <c r="G5" s="175"/>
      <c r="H5" s="175"/>
      <c r="I5" s="175"/>
      <c r="J5" s="94"/>
      <c r="K5" s="116"/>
      <c r="L5" s="94"/>
      <c r="M5" s="116"/>
      <c r="N5" s="94"/>
      <c r="O5" s="95"/>
      <c r="P5" s="143"/>
      <c r="Q5" s="94"/>
      <c r="R5" s="94"/>
      <c r="S5" s="143"/>
      <c r="T5" s="175"/>
      <c r="U5" s="175"/>
      <c r="V5" s="116"/>
      <c r="W5" s="175"/>
      <c r="X5" s="169"/>
      <c r="Y5" s="116"/>
      <c r="Z5" s="193"/>
      <c r="AA5" s="94"/>
      <c r="AB5" s="94"/>
      <c r="AC5" s="146"/>
      <c r="AD5" s="94"/>
      <c r="AE5" s="94"/>
      <c r="AF5" s="94"/>
      <c r="AG5" s="23" t="e">
        <f aca="true" t="shared" si="0" ref="AG5:AG20">AVERAGE(C5:AF5)</f>
        <v>#DIV/0!</v>
      </c>
      <c r="AH5" s="332" t="s">
        <v>1</v>
      </c>
    </row>
    <row r="6" spans="1:34" ht="31.5" customHeight="1" hidden="1">
      <c r="A6" s="345"/>
      <c r="B6" s="35" t="s">
        <v>2</v>
      </c>
      <c r="C6" s="115"/>
      <c r="D6" s="117"/>
      <c r="E6" s="97"/>
      <c r="F6" s="97"/>
      <c r="G6" s="97"/>
      <c r="H6" s="97"/>
      <c r="I6" s="97"/>
      <c r="J6" s="149"/>
      <c r="K6" s="118"/>
      <c r="L6" s="149"/>
      <c r="M6" s="97"/>
      <c r="N6" s="118"/>
      <c r="O6" s="98"/>
      <c r="P6" s="149"/>
      <c r="Q6" s="97"/>
      <c r="R6" s="97"/>
      <c r="S6" s="97"/>
      <c r="T6" s="120"/>
      <c r="U6" s="120"/>
      <c r="V6" s="173"/>
      <c r="W6" s="120"/>
      <c r="X6" s="197"/>
      <c r="Y6" s="118"/>
      <c r="Z6" s="98"/>
      <c r="AA6" s="149"/>
      <c r="AB6" s="97"/>
      <c r="AC6" s="155"/>
      <c r="AD6" s="97"/>
      <c r="AE6" s="118"/>
      <c r="AF6" s="97"/>
      <c r="AG6" s="23" t="e">
        <f t="shared" si="0"/>
        <v>#DIV/0!</v>
      </c>
      <c r="AH6" s="333"/>
    </row>
    <row r="7" spans="1:34" ht="31.5" customHeight="1" hidden="1">
      <c r="A7" s="345"/>
      <c r="B7" s="35" t="s">
        <v>3</v>
      </c>
      <c r="C7" s="115"/>
      <c r="D7" s="96"/>
      <c r="E7" s="120"/>
      <c r="F7" s="97"/>
      <c r="G7" s="97"/>
      <c r="H7" s="97"/>
      <c r="I7" s="97"/>
      <c r="J7" s="97"/>
      <c r="K7" s="97"/>
      <c r="L7" s="97"/>
      <c r="M7" s="97"/>
      <c r="N7" s="97"/>
      <c r="O7" s="98"/>
      <c r="P7" s="97"/>
      <c r="Q7" s="97"/>
      <c r="R7" s="97"/>
      <c r="S7" s="97"/>
      <c r="T7" s="97"/>
      <c r="U7" s="97"/>
      <c r="V7" s="120"/>
      <c r="W7" s="97"/>
      <c r="X7" s="96"/>
      <c r="Y7" s="97"/>
      <c r="Z7" s="98"/>
      <c r="AA7" s="97"/>
      <c r="AB7" s="97"/>
      <c r="AC7" s="96"/>
      <c r="AD7" s="97"/>
      <c r="AE7" s="97"/>
      <c r="AF7" s="97"/>
      <c r="AG7" s="23" t="e">
        <f t="shared" si="0"/>
        <v>#DIV/0!</v>
      </c>
      <c r="AH7" s="333"/>
    </row>
    <row r="8" spans="1:34" ht="31.5" customHeight="1" hidden="1" thickBot="1">
      <c r="A8" s="346"/>
      <c r="B8" s="25" t="s">
        <v>4</v>
      </c>
      <c r="C8" s="119"/>
      <c r="D8" s="91"/>
      <c r="E8" s="91"/>
      <c r="F8" s="91"/>
      <c r="G8" s="166"/>
      <c r="H8" s="91"/>
      <c r="I8" s="91"/>
      <c r="J8" s="91"/>
      <c r="K8" s="91"/>
      <c r="L8" s="91"/>
      <c r="M8" s="91"/>
      <c r="N8" s="167"/>
      <c r="O8" s="145"/>
      <c r="P8" s="91"/>
      <c r="Q8" s="91"/>
      <c r="R8" s="91"/>
      <c r="S8" s="91"/>
      <c r="T8" s="174"/>
      <c r="U8" s="174"/>
      <c r="V8" s="91"/>
      <c r="W8" s="91"/>
      <c r="X8" s="92"/>
      <c r="Y8" s="91"/>
      <c r="Z8" s="194"/>
      <c r="AA8" s="91"/>
      <c r="AB8" s="91"/>
      <c r="AC8" s="92"/>
      <c r="AD8" s="91"/>
      <c r="AE8" s="91"/>
      <c r="AF8" s="91"/>
      <c r="AG8" s="40" t="e">
        <f t="shared" si="0"/>
        <v>#DIV/0!</v>
      </c>
      <c r="AH8" s="334"/>
    </row>
    <row r="9" spans="1:34" ht="31.5" customHeight="1">
      <c r="A9" s="359" t="s">
        <v>5</v>
      </c>
      <c r="B9" s="137" t="s">
        <v>59</v>
      </c>
      <c r="C9" s="138"/>
      <c r="D9" s="139"/>
      <c r="E9" s="277">
        <v>303</v>
      </c>
      <c r="F9" s="138"/>
      <c r="G9" s="138"/>
      <c r="H9" s="138"/>
      <c r="I9" s="138"/>
      <c r="J9" s="299">
        <v>320</v>
      </c>
      <c r="K9" s="138" t="s">
        <v>177</v>
      </c>
      <c r="L9" s="94">
        <v>292</v>
      </c>
      <c r="M9" s="138"/>
      <c r="N9" s="138"/>
      <c r="O9" s="140"/>
      <c r="P9" s="138"/>
      <c r="Q9" s="138"/>
      <c r="R9" s="138"/>
      <c r="S9" s="138"/>
      <c r="T9" s="138"/>
      <c r="U9" s="138"/>
      <c r="V9" s="138"/>
      <c r="W9" s="138"/>
      <c r="X9" s="139"/>
      <c r="Y9" s="138"/>
      <c r="Z9" s="140"/>
      <c r="AA9" s="138"/>
      <c r="AB9" s="138"/>
      <c r="AC9" s="139"/>
      <c r="AD9" s="138"/>
      <c r="AE9" s="138"/>
      <c r="AF9" s="138"/>
      <c r="AG9" s="296">
        <f t="shared" si="0"/>
        <v>305</v>
      </c>
      <c r="AH9" s="333" t="s">
        <v>6</v>
      </c>
    </row>
    <row r="10" spans="1:34" ht="31.5" customHeight="1">
      <c r="A10" s="345"/>
      <c r="B10" s="35" t="s">
        <v>2</v>
      </c>
      <c r="C10" s="97"/>
      <c r="D10" s="96"/>
      <c r="E10" s="97">
        <v>135</v>
      </c>
      <c r="F10" s="97"/>
      <c r="G10" s="97"/>
      <c r="H10" s="97"/>
      <c r="I10" s="97"/>
      <c r="J10" s="97">
        <v>140</v>
      </c>
      <c r="K10" s="97" t="s">
        <v>178</v>
      </c>
      <c r="L10" s="97">
        <v>120</v>
      </c>
      <c r="M10" s="97"/>
      <c r="N10" s="97"/>
      <c r="O10" s="98"/>
      <c r="P10" s="97"/>
      <c r="Q10" s="97"/>
      <c r="R10" s="97"/>
      <c r="S10" s="97"/>
      <c r="T10" s="97"/>
      <c r="U10" s="97"/>
      <c r="V10" s="97"/>
      <c r="W10" s="97"/>
      <c r="X10" s="96"/>
      <c r="Y10" s="97"/>
      <c r="Z10" s="251"/>
      <c r="AA10" s="97"/>
      <c r="AB10" s="97"/>
      <c r="AC10" s="96"/>
      <c r="AD10" s="252"/>
      <c r="AE10" s="97"/>
      <c r="AF10" s="97"/>
      <c r="AG10" s="23">
        <f t="shared" si="0"/>
        <v>131.66666666666666</v>
      </c>
      <c r="AH10" s="333"/>
    </row>
    <row r="11" spans="1:34" ht="31.5" customHeight="1">
      <c r="A11" s="345"/>
      <c r="B11" s="35" t="s">
        <v>3</v>
      </c>
      <c r="C11" s="97"/>
      <c r="D11" s="96"/>
      <c r="E11" s="97">
        <v>7</v>
      </c>
      <c r="F11" s="97"/>
      <c r="G11" s="97" t="s">
        <v>168</v>
      </c>
      <c r="H11" s="97"/>
      <c r="I11" s="97"/>
      <c r="J11" s="97">
        <v>6</v>
      </c>
      <c r="K11" s="97" t="s">
        <v>153</v>
      </c>
      <c r="L11" s="97">
        <v>6</v>
      </c>
      <c r="M11" s="97"/>
      <c r="N11" s="97"/>
      <c r="O11" s="98"/>
      <c r="P11" s="97"/>
      <c r="Q11" s="97"/>
      <c r="R11" s="97"/>
      <c r="S11" s="97"/>
      <c r="T11" s="97"/>
      <c r="U11" s="97"/>
      <c r="V11" s="97"/>
      <c r="W11" s="97"/>
      <c r="X11" s="96"/>
      <c r="Y11" s="97"/>
      <c r="Z11" s="98"/>
      <c r="AA11" s="97"/>
      <c r="AB11" s="97"/>
      <c r="AC11" s="96"/>
      <c r="AD11" s="97"/>
      <c r="AE11" s="97"/>
      <c r="AF11" s="97"/>
      <c r="AG11" s="24">
        <f t="shared" si="0"/>
        <v>6.333333333333333</v>
      </c>
      <c r="AH11" s="333"/>
    </row>
    <row r="12" spans="1:34" ht="31.5" customHeight="1" thickBot="1">
      <c r="A12" s="346"/>
      <c r="B12" s="25" t="s">
        <v>4</v>
      </c>
      <c r="C12" s="248"/>
      <c r="D12" s="249"/>
      <c r="E12" s="248">
        <v>438</v>
      </c>
      <c r="F12" s="248"/>
      <c r="G12" s="248"/>
      <c r="H12" s="248"/>
      <c r="I12" s="248"/>
      <c r="J12" s="174">
        <v>460</v>
      </c>
      <c r="K12" s="167" t="s">
        <v>179</v>
      </c>
      <c r="L12" s="167">
        <v>412</v>
      </c>
      <c r="M12" s="248"/>
      <c r="N12" s="248"/>
      <c r="O12" s="250"/>
      <c r="P12" s="248"/>
      <c r="Q12" s="248"/>
      <c r="R12" s="248"/>
      <c r="S12" s="248"/>
      <c r="T12" s="248"/>
      <c r="U12" s="248"/>
      <c r="V12" s="248"/>
      <c r="W12" s="248"/>
      <c r="X12" s="249"/>
      <c r="Y12" s="248"/>
      <c r="Z12" s="250"/>
      <c r="AA12" s="248"/>
      <c r="AB12" s="248"/>
      <c r="AC12" s="249"/>
      <c r="AD12" s="248"/>
      <c r="AE12" s="248"/>
      <c r="AF12" s="248"/>
      <c r="AG12" s="40">
        <f t="shared" si="0"/>
        <v>436.6666666666667</v>
      </c>
      <c r="AH12" s="334"/>
    </row>
    <row r="13" spans="1:34" ht="31.5" customHeight="1">
      <c r="A13" s="344" t="s">
        <v>7</v>
      </c>
      <c r="B13" s="34" t="s">
        <v>59</v>
      </c>
      <c r="C13" s="116">
        <v>297</v>
      </c>
      <c r="D13" s="116">
        <v>294</v>
      </c>
      <c r="E13" s="278">
        <v>324</v>
      </c>
      <c r="F13" s="169"/>
      <c r="G13" s="116">
        <v>299</v>
      </c>
      <c r="H13" s="291">
        <v>310</v>
      </c>
      <c r="I13" s="116"/>
      <c r="J13" s="116">
        <v>283</v>
      </c>
      <c r="K13" s="116">
        <v>285</v>
      </c>
      <c r="L13" s="116">
        <v>264</v>
      </c>
      <c r="M13" s="172">
        <v>322</v>
      </c>
      <c r="N13" s="116"/>
      <c r="O13" s="195"/>
      <c r="P13" s="116"/>
      <c r="Q13" s="116"/>
      <c r="R13" s="116"/>
      <c r="S13" s="116"/>
      <c r="T13" s="116"/>
      <c r="U13" s="116"/>
      <c r="V13" s="116"/>
      <c r="W13" s="116"/>
      <c r="X13" s="169"/>
      <c r="Y13" s="116"/>
      <c r="Z13" s="195"/>
      <c r="AA13" s="116"/>
      <c r="AB13" s="116"/>
      <c r="AC13" s="116"/>
      <c r="AD13" s="116"/>
      <c r="AE13" s="116"/>
      <c r="AF13" s="116"/>
      <c r="AG13" s="295">
        <f>AVERAGE(C13:AF13)</f>
        <v>297.55555555555554</v>
      </c>
      <c r="AH13" s="332" t="s">
        <v>8</v>
      </c>
    </row>
    <row r="14" spans="1:34" ht="31.5" customHeight="1">
      <c r="A14" s="345"/>
      <c r="B14" s="35" t="s">
        <v>2</v>
      </c>
      <c r="C14" s="118">
        <v>145</v>
      </c>
      <c r="D14" s="261">
        <v>150</v>
      </c>
      <c r="E14" s="117">
        <v>128</v>
      </c>
      <c r="F14" s="117"/>
      <c r="G14" s="118">
        <v>102</v>
      </c>
      <c r="H14" s="118">
        <v>146</v>
      </c>
      <c r="I14" s="118"/>
      <c r="J14" s="118">
        <v>117</v>
      </c>
      <c r="K14" s="118">
        <v>107</v>
      </c>
      <c r="L14" s="118">
        <v>142</v>
      </c>
      <c r="M14" s="118">
        <v>127</v>
      </c>
      <c r="N14" s="118"/>
      <c r="O14" s="200"/>
      <c r="P14" s="118"/>
      <c r="Q14" s="118"/>
      <c r="R14" s="118"/>
      <c r="S14" s="118"/>
      <c r="T14" s="118"/>
      <c r="U14" s="118"/>
      <c r="V14" s="118"/>
      <c r="W14" s="118"/>
      <c r="X14" s="117"/>
      <c r="Y14" s="118"/>
      <c r="Z14" s="200"/>
      <c r="AA14" s="118"/>
      <c r="AB14" s="118"/>
      <c r="AC14" s="196"/>
      <c r="AD14" s="118"/>
      <c r="AE14" s="118"/>
      <c r="AF14" s="118"/>
      <c r="AG14" s="23">
        <f>AVERAGE(C14:AF14)</f>
        <v>129.33333333333334</v>
      </c>
      <c r="AH14" s="333"/>
    </row>
    <row r="15" spans="1:34" ht="31.5" customHeight="1">
      <c r="A15" s="345"/>
      <c r="B15" s="35" t="s">
        <v>3</v>
      </c>
      <c r="C15" s="118">
        <v>2</v>
      </c>
      <c r="D15" s="118">
        <v>1</v>
      </c>
      <c r="E15" s="117">
        <v>8</v>
      </c>
      <c r="F15" s="117"/>
      <c r="G15" s="118">
        <v>10</v>
      </c>
      <c r="H15" s="118">
        <v>4</v>
      </c>
      <c r="I15" s="118"/>
      <c r="J15" s="118">
        <v>7</v>
      </c>
      <c r="K15" s="118">
        <v>8</v>
      </c>
      <c r="L15" s="118">
        <v>6</v>
      </c>
      <c r="M15" s="118">
        <v>6</v>
      </c>
      <c r="N15" s="118"/>
      <c r="O15" s="200"/>
      <c r="P15" s="118"/>
      <c r="Q15" s="118"/>
      <c r="R15" s="118"/>
      <c r="S15" s="118"/>
      <c r="T15" s="118"/>
      <c r="U15" s="118"/>
      <c r="V15" s="118"/>
      <c r="W15" s="118"/>
      <c r="X15" s="117"/>
      <c r="Y15" s="118"/>
      <c r="Z15" s="200"/>
      <c r="AA15" s="118"/>
      <c r="AB15" s="118"/>
      <c r="AC15" s="118"/>
      <c r="AD15" s="118"/>
      <c r="AE15" s="118"/>
      <c r="AF15" s="118"/>
      <c r="AG15" s="23">
        <f>AVERAGE(C15:AF15)</f>
        <v>5.777777777777778</v>
      </c>
      <c r="AH15" s="333"/>
    </row>
    <row r="16" spans="1:34" ht="31.5" customHeight="1" thickBot="1">
      <c r="A16" s="346"/>
      <c r="B16" s="25" t="s">
        <v>4</v>
      </c>
      <c r="C16" s="260">
        <v>442</v>
      </c>
      <c r="D16" s="248">
        <v>444</v>
      </c>
      <c r="E16" s="249">
        <v>452</v>
      </c>
      <c r="F16" s="249"/>
      <c r="G16" s="167">
        <v>401</v>
      </c>
      <c r="H16" s="248">
        <v>456</v>
      </c>
      <c r="I16" s="248"/>
      <c r="J16" s="167">
        <v>400</v>
      </c>
      <c r="K16" s="288">
        <v>392</v>
      </c>
      <c r="L16" s="167">
        <v>406</v>
      </c>
      <c r="M16" s="248">
        <v>449</v>
      </c>
      <c r="N16" s="248"/>
      <c r="O16" s="250"/>
      <c r="P16" s="248"/>
      <c r="Q16" s="248"/>
      <c r="R16" s="248"/>
      <c r="S16" s="248"/>
      <c r="T16" s="248"/>
      <c r="U16" s="248"/>
      <c r="V16" s="248"/>
      <c r="W16" s="248"/>
      <c r="X16" s="249"/>
      <c r="Y16" s="248"/>
      <c r="Z16" s="250"/>
      <c r="AA16" s="248"/>
      <c r="AB16" s="248"/>
      <c r="AC16" s="255"/>
      <c r="AD16" s="248"/>
      <c r="AE16" s="248"/>
      <c r="AF16" s="248"/>
      <c r="AG16" s="40">
        <f>AVERAGE(C16:AF16)</f>
        <v>426.8888888888889</v>
      </c>
      <c r="AH16" s="334"/>
    </row>
    <row r="17" spans="1:34" ht="31.5" customHeight="1">
      <c r="A17" s="352" t="s">
        <v>128</v>
      </c>
      <c r="B17" s="34" t="s">
        <v>59</v>
      </c>
      <c r="C17" s="116">
        <v>278</v>
      </c>
      <c r="D17" s="116">
        <v>293</v>
      </c>
      <c r="E17" s="169"/>
      <c r="F17" s="169"/>
      <c r="G17" s="116">
        <v>280</v>
      </c>
      <c r="H17" s="291">
        <v>306</v>
      </c>
      <c r="I17" s="116"/>
      <c r="J17" s="116"/>
      <c r="K17" s="116"/>
      <c r="L17" s="172">
        <v>306</v>
      </c>
      <c r="M17" s="172">
        <v>312</v>
      </c>
      <c r="N17" s="116"/>
      <c r="O17" s="195"/>
      <c r="P17" s="116"/>
      <c r="Q17" s="116"/>
      <c r="R17" s="116"/>
      <c r="S17" s="116"/>
      <c r="T17" s="116"/>
      <c r="U17" s="116"/>
      <c r="V17" s="116"/>
      <c r="W17" s="116"/>
      <c r="X17" s="169"/>
      <c r="Y17" s="116"/>
      <c r="Z17" s="195"/>
      <c r="AA17" s="116"/>
      <c r="AB17" s="116"/>
      <c r="AC17" s="169"/>
      <c r="AD17" s="116"/>
      <c r="AE17" s="116"/>
      <c r="AF17" s="116"/>
      <c r="AG17" s="22">
        <f t="shared" si="0"/>
        <v>295.8333333333333</v>
      </c>
      <c r="AH17" s="332" t="s">
        <v>129</v>
      </c>
    </row>
    <row r="18" spans="1:34" ht="31.5" customHeight="1">
      <c r="A18" s="360"/>
      <c r="B18" s="35" t="s">
        <v>2</v>
      </c>
      <c r="C18" s="261">
        <v>152</v>
      </c>
      <c r="D18" s="261">
        <v>151</v>
      </c>
      <c r="E18" s="117"/>
      <c r="F18" s="117"/>
      <c r="G18" s="118">
        <v>124</v>
      </c>
      <c r="H18" s="118">
        <v>134</v>
      </c>
      <c r="I18" s="118"/>
      <c r="J18" s="118"/>
      <c r="K18" s="118"/>
      <c r="L18" s="118">
        <v>149</v>
      </c>
      <c r="M18" s="118">
        <v>134</v>
      </c>
      <c r="N18" s="118"/>
      <c r="O18" s="200"/>
      <c r="P18" s="118"/>
      <c r="Q18" s="118"/>
      <c r="R18" s="118"/>
      <c r="S18" s="118"/>
      <c r="T18" s="118"/>
      <c r="U18" s="118"/>
      <c r="V18" s="118"/>
      <c r="W18" s="118"/>
      <c r="X18" s="117"/>
      <c r="Y18" s="118"/>
      <c r="Z18" s="200"/>
      <c r="AA18" s="118"/>
      <c r="AB18" s="118"/>
      <c r="AC18" s="117"/>
      <c r="AD18" s="118"/>
      <c r="AE18" s="118"/>
      <c r="AF18" s="118"/>
      <c r="AG18" s="23">
        <f t="shared" si="0"/>
        <v>140.66666666666666</v>
      </c>
      <c r="AH18" s="347"/>
    </row>
    <row r="19" spans="1:34" ht="31.5" customHeight="1">
      <c r="A19" s="360"/>
      <c r="B19" s="35" t="s">
        <v>3</v>
      </c>
      <c r="C19" s="118">
        <v>1</v>
      </c>
      <c r="D19" s="118">
        <v>2</v>
      </c>
      <c r="E19" s="117"/>
      <c r="F19" s="117"/>
      <c r="G19" s="118">
        <v>6</v>
      </c>
      <c r="H19" s="118">
        <v>5</v>
      </c>
      <c r="I19" s="118"/>
      <c r="J19" s="118"/>
      <c r="K19" s="118"/>
      <c r="L19" s="118">
        <v>3</v>
      </c>
      <c r="M19" s="118">
        <v>6</v>
      </c>
      <c r="N19" s="118"/>
      <c r="O19" s="200"/>
      <c r="P19" s="118"/>
      <c r="Q19" s="118"/>
      <c r="R19" s="118"/>
      <c r="S19" s="118"/>
      <c r="T19" s="118"/>
      <c r="U19" s="118"/>
      <c r="V19" s="118"/>
      <c r="W19" s="118"/>
      <c r="X19" s="117"/>
      <c r="Y19" s="118"/>
      <c r="Z19" s="200"/>
      <c r="AA19" s="118"/>
      <c r="AB19" s="118"/>
      <c r="AC19" s="117"/>
      <c r="AD19" s="118"/>
      <c r="AE19" s="118"/>
      <c r="AF19" s="118"/>
      <c r="AG19" s="23">
        <f t="shared" si="0"/>
        <v>3.8333333333333335</v>
      </c>
      <c r="AH19" s="347"/>
    </row>
    <row r="20" spans="1:34" ht="31.5" customHeight="1" thickBot="1">
      <c r="A20" s="361"/>
      <c r="B20" s="25" t="s">
        <v>4</v>
      </c>
      <c r="C20" s="260">
        <v>430</v>
      </c>
      <c r="D20" s="248">
        <v>444</v>
      </c>
      <c r="E20" s="249"/>
      <c r="F20" s="249"/>
      <c r="G20" s="167">
        <v>404</v>
      </c>
      <c r="H20" s="248">
        <v>440</v>
      </c>
      <c r="I20" s="248"/>
      <c r="J20" s="248"/>
      <c r="K20" s="248"/>
      <c r="L20" s="174">
        <v>455</v>
      </c>
      <c r="M20" s="248">
        <v>446</v>
      </c>
      <c r="N20" s="248"/>
      <c r="O20" s="250"/>
      <c r="P20" s="248"/>
      <c r="Q20" s="248"/>
      <c r="R20" s="248"/>
      <c r="S20" s="248"/>
      <c r="T20" s="248"/>
      <c r="U20" s="248"/>
      <c r="V20" s="248"/>
      <c r="W20" s="248"/>
      <c r="X20" s="249"/>
      <c r="Y20" s="248"/>
      <c r="Z20" s="250"/>
      <c r="AA20" s="248"/>
      <c r="AB20" s="248"/>
      <c r="AC20" s="249"/>
      <c r="AD20" s="248"/>
      <c r="AE20" s="248"/>
      <c r="AF20" s="248"/>
      <c r="AG20" s="40">
        <f t="shared" si="0"/>
        <v>436.5</v>
      </c>
      <c r="AH20" s="348"/>
    </row>
    <row r="21" spans="1:34" ht="31.5" customHeight="1">
      <c r="A21" s="344" t="s">
        <v>123</v>
      </c>
      <c r="B21" s="34" t="s">
        <v>59</v>
      </c>
      <c r="C21" s="116">
        <v>282</v>
      </c>
      <c r="D21" s="262">
        <v>318</v>
      </c>
      <c r="E21" s="116">
        <v>283</v>
      </c>
      <c r="F21" s="116"/>
      <c r="G21" s="116">
        <v>294</v>
      </c>
      <c r="H21" s="116">
        <v>279</v>
      </c>
      <c r="I21" s="116"/>
      <c r="J21" s="300">
        <v>311</v>
      </c>
      <c r="K21" s="116">
        <v>284</v>
      </c>
      <c r="L21" s="116">
        <v>278</v>
      </c>
      <c r="M21" s="172">
        <v>320</v>
      </c>
      <c r="N21" s="116"/>
      <c r="O21" s="195"/>
      <c r="P21" s="116"/>
      <c r="Q21" s="195"/>
      <c r="R21" s="195"/>
      <c r="S21" s="195"/>
      <c r="T21" s="116"/>
      <c r="U21" s="116"/>
      <c r="V21" s="116"/>
      <c r="W21" s="116"/>
      <c r="X21" s="169"/>
      <c r="Y21" s="116"/>
      <c r="Z21" s="195"/>
      <c r="AA21" s="116"/>
      <c r="AB21" s="116"/>
      <c r="AC21" s="169"/>
      <c r="AD21" s="116"/>
      <c r="AE21" s="116"/>
      <c r="AF21" s="116"/>
      <c r="AG21" s="23">
        <f aca="true" t="shared" si="1" ref="AG21:AG32">AVERAGE(C21:AF21)</f>
        <v>294.3333333333333</v>
      </c>
      <c r="AH21" s="332" t="s">
        <v>9</v>
      </c>
    </row>
    <row r="22" spans="1:34" ht="31.5" customHeight="1">
      <c r="A22" s="345"/>
      <c r="B22" s="35" t="s">
        <v>2</v>
      </c>
      <c r="C22" s="118">
        <v>132</v>
      </c>
      <c r="D22" s="117">
        <v>140</v>
      </c>
      <c r="E22" s="118">
        <v>149</v>
      </c>
      <c r="F22" s="118"/>
      <c r="G22" s="118">
        <v>123</v>
      </c>
      <c r="H22" s="292">
        <v>168</v>
      </c>
      <c r="I22" s="118"/>
      <c r="J22" s="301">
        <v>158</v>
      </c>
      <c r="K22" s="173">
        <v>158</v>
      </c>
      <c r="L22" s="118">
        <v>123</v>
      </c>
      <c r="M22" s="173">
        <v>172</v>
      </c>
      <c r="N22" s="118"/>
      <c r="O22" s="200"/>
      <c r="P22" s="118"/>
      <c r="Q22" s="200"/>
      <c r="R22" s="200"/>
      <c r="S22" s="200"/>
      <c r="T22" s="118"/>
      <c r="U22" s="118"/>
      <c r="V22" s="118"/>
      <c r="W22" s="118"/>
      <c r="X22" s="117"/>
      <c r="Y22" s="118"/>
      <c r="Z22" s="200"/>
      <c r="AA22" s="118"/>
      <c r="AB22" s="118"/>
      <c r="AC22" s="117"/>
      <c r="AD22" s="118"/>
      <c r="AE22" s="118"/>
      <c r="AF22" s="118"/>
      <c r="AG22" s="23">
        <f t="shared" si="1"/>
        <v>147</v>
      </c>
      <c r="AH22" s="333"/>
    </row>
    <row r="23" spans="1:34" ht="31.5" customHeight="1">
      <c r="A23" s="345"/>
      <c r="B23" s="35" t="s">
        <v>3</v>
      </c>
      <c r="C23" s="118">
        <v>4</v>
      </c>
      <c r="D23" s="117">
        <v>3</v>
      </c>
      <c r="E23" s="118">
        <v>3</v>
      </c>
      <c r="F23" s="118"/>
      <c r="G23" s="118">
        <v>8</v>
      </c>
      <c r="H23" s="118">
        <v>2</v>
      </c>
      <c r="I23" s="118"/>
      <c r="J23" s="118">
        <v>0</v>
      </c>
      <c r="K23" s="118">
        <v>5</v>
      </c>
      <c r="L23" s="118">
        <v>6</v>
      </c>
      <c r="M23" s="118">
        <v>7</v>
      </c>
      <c r="N23" s="118"/>
      <c r="O23" s="200"/>
      <c r="P23" s="118"/>
      <c r="Q23" s="200"/>
      <c r="R23" s="200"/>
      <c r="S23" s="200"/>
      <c r="T23" s="118"/>
      <c r="U23" s="118"/>
      <c r="V23" s="118"/>
      <c r="W23" s="118"/>
      <c r="X23" s="117"/>
      <c r="Y23" s="118"/>
      <c r="Z23" s="200"/>
      <c r="AA23" s="118"/>
      <c r="AB23" s="118"/>
      <c r="AC23" s="117"/>
      <c r="AD23" s="118"/>
      <c r="AE23" s="118"/>
      <c r="AF23" s="118"/>
      <c r="AG23" s="23">
        <f t="shared" si="1"/>
        <v>4.222222222222222</v>
      </c>
      <c r="AH23" s="333"/>
    </row>
    <row r="24" spans="1:34" ht="31.5" customHeight="1" thickBot="1">
      <c r="A24" s="346"/>
      <c r="B24" s="25" t="s">
        <v>4</v>
      </c>
      <c r="C24" s="260">
        <v>414</v>
      </c>
      <c r="D24" s="249">
        <v>458</v>
      </c>
      <c r="E24" s="248">
        <v>432</v>
      </c>
      <c r="F24" s="248"/>
      <c r="G24" s="248">
        <v>417</v>
      </c>
      <c r="H24" s="248">
        <v>447</v>
      </c>
      <c r="I24" s="248"/>
      <c r="J24" s="298">
        <v>469</v>
      </c>
      <c r="K24" s="167">
        <v>442</v>
      </c>
      <c r="L24" s="248">
        <v>401</v>
      </c>
      <c r="M24" s="174">
        <v>492</v>
      </c>
      <c r="N24" s="248"/>
      <c r="O24" s="250"/>
      <c r="P24" s="248"/>
      <c r="Q24" s="250"/>
      <c r="R24" s="250"/>
      <c r="S24" s="250"/>
      <c r="T24" s="248"/>
      <c r="U24" s="248"/>
      <c r="V24" s="248"/>
      <c r="W24" s="248"/>
      <c r="X24" s="249"/>
      <c r="Y24" s="248"/>
      <c r="Z24" s="250"/>
      <c r="AA24" s="248"/>
      <c r="AB24" s="248"/>
      <c r="AC24" s="249"/>
      <c r="AD24" s="248"/>
      <c r="AE24" s="248"/>
      <c r="AF24" s="248"/>
      <c r="AG24" s="40">
        <f t="shared" si="1"/>
        <v>441.3333333333333</v>
      </c>
      <c r="AH24" s="334"/>
    </row>
    <row r="25" spans="1:34" ht="31.5" customHeight="1">
      <c r="A25" s="344" t="s">
        <v>96</v>
      </c>
      <c r="B25" s="34" t="s">
        <v>59</v>
      </c>
      <c r="C25" s="262">
        <v>312</v>
      </c>
      <c r="D25" s="263">
        <v>322</v>
      </c>
      <c r="E25" s="116">
        <v>284</v>
      </c>
      <c r="F25" s="116"/>
      <c r="G25" s="116">
        <v>292</v>
      </c>
      <c r="H25" s="116">
        <v>292</v>
      </c>
      <c r="I25" s="116"/>
      <c r="J25" s="116">
        <v>301</v>
      </c>
      <c r="K25" s="172">
        <v>307</v>
      </c>
      <c r="L25" s="116">
        <v>282</v>
      </c>
      <c r="M25" s="322">
        <v>327</v>
      </c>
      <c r="N25" s="116"/>
      <c r="O25" s="195"/>
      <c r="P25" s="118"/>
      <c r="Q25" s="116"/>
      <c r="R25" s="116"/>
      <c r="S25" s="116"/>
      <c r="T25" s="116"/>
      <c r="U25" s="116"/>
      <c r="V25" s="116"/>
      <c r="W25" s="116"/>
      <c r="X25" s="169"/>
      <c r="Y25" s="116"/>
      <c r="Z25" s="195"/>
      <c r="AA25" s="116"/>
      <c r="AB25" s="116"/>
      <c r="AC25" s="169"/>
      <c r="AD25" s="116"/>
      <c r="AE25" s="116"/>
      <c r="AF25" s="116"/>
      <c r="AG25" s="296">
        <f t="shared" si="1"/>
        <v>302.1111111111111</v>
      </c>
      <c r="AH25" s="332" t="s">
        <v>97</v>
      </c>
    </row>
    <row r="26" spans="1:34" ht="31.5" customHeight="1">
      <c r="A26" s="345"/>
      <c r="B26" s="35" t="s">
        <v>2</v>
      </c>
      <c r="C26" s="117">
        <v>144</v>
      </c>
      <c r="D26" s="261">
        <v>162</v>
      </c>
      <c r="E26" s="118">
        <v>124</v>
      </c>
      <c r="F26" s="118"/>
      <c r="G26" s="118">
        <v>133</v>
      </c>
      <c r="H26" s="118">
        <v>132</v>
      </c>
      <c r="I26" s="118"/>
      <c r="J26" s="118">
        <v>160</v>
      </c>
      <c r="K26" s="173">
        <v>155</v>
      </c>
      <c r="L26" s="118">
        <v>143</v>
      </c>
      <c r="M26" s="173">
        <v>176</v>
      </c>
      <c r="N26" s="118"/>
      <c r="O26" s="200"/>
      <c r="P26" s="118"/>
      <c r="Q26" s="118"/>
      <c r="R26" s="118"/>
      <c r="S26" s="118"/>
      <c r="T26" s="118"/>
      <c r="U26" s="118"/>
      <c r="V26" s="118"/>
      <c r="W26" s="118"/>
      <c r="X26" s="117"/>
      <c r="Y26" s="118"/>
      <c r="Z26" s="200"/>
      <c r="AA26" s="118"/>
      <c r="AB26" s="118"/>
      <c r="AC26" s="117"/>
      <c r="AD26" s="118"/>
      <c r="AE26" s="118"/>
      <c r="AF26" s="118"/>
      <c r="AG26" s="23">
        <f t="shared" si="1"/>
        <v>147.66666666666666</v>
      </c>
      <c r="AH26" s="333"/>
    </row>
    <row r="27" spans="1:34" ht="31.5" customHeight="1">
      <c r="A27" s="345"/>
      <c r="B27" s="35" t="s">
        <v>3</v>
      </c>
      <c r="C27" s="117">
        <v>4</v>
      </c>
      <c r="D27" s="118">
        <v>0</v>
      </c>
      <c r="E27" s="118">
        <v>9</v>
      </c>
      <c r="F27" s="118"/>
      <c r="G27" s="118">
        <v>6</v>
      </c>
      <c r="H27" s="118">
        <v>6</v>
      </c>
      <c r="I27" s="118"/>
      <c r="J27" s="118">
        <v>1</v>
      </c>
      <c r="K27" s="118">
        <v>5</v>
      </c>
      <c r="L27" s="118">
        <v>1</v>
      </c>
      <c r="M27" s="118">
        <v>1</v>
      </c>
      <c r="N27" s="118"/>
      <c r="O27" s="200"/>
      <c r="P27" s="118"/>
      <c r="Q27" s="118"/>
      <c r="R27" s="118"/>
      <c r="S27" s="118"/>
      <c r="T27" s="118"/>
      <c r="U27" s="118"/>
      <c r="V27" s="118"/>
      <c r="W27" s="118"/>
      <c r="X27" s="117"/>
      <c r="Y27" s="117"/>
      <c r="Z27" s="254"/>
      <c r="AA27" s="118"/>
      <c r="AB27" s="118"/>
      <c r="AC27" s="117"/>
      <c r="AD27" s="117"/>
      <c r="AE27" s="117"/>
      <c r="AF27" s="117"/>
      <c r="AG27" s="23">
        <f>AVERAGE(C27:AF27)</f>
        <v>3.6666666666666665</v>
      </c>
      <c r="AH27" s="333"/>
    </row>
    <row r="28" spans="1:34" ht="31.5" customHeight="1" thickBot="1">
      <c r="A28" s="346"/>
      <c r="B28" s="25" t="s">
        <v>4</v>
      </c>
      <c r="C28" s="249">
        <v>456</v>
      </c>
      <c r="D28" s="248">
        <v>484</v>
      </c>
      <c r="E28" s="167">
        <v>408</v>
      </c>
      <c r="F28" s="248"/>
      <c r="G28" s="167">
        <v>425</v>
      </c>
      <c r="H28" s="167">
        <v>424</v>
      </c>
      <c r="I28" s="248"/>
      <c r="J28" s="174">
        <v>461</v>
      </c>
      <c r="K28" s="248">
        <v>462</v>
      </c>
      <c r="L28" s="248">
        <v>425</v>
      </c>
      <c r="M28" s="321">
        <v>503</v>
      </c>
      <c r="N28" s="248"/>
      <c r="O28" s="250"/>
      <c r="P28" s="248"/>
      <c r="Q28" s="248"/>
      <c r="R28" s="248"/>
      <c r="S28" s="248"/>
      <c r="T28" s="248"/>
      <c r="U28" s="248"/>
      <c r="V28" s="248"/>
      <c r="W28" s="248"/>
      <c r="X28" s="249"/>
      <c r="Y28" s="249"/>
      <c r="Z28" s="256"/>
      <c r="AA28" s="248"/>
      <c r="AB28" s="248"/>
      <c r="AC28" s="249"/>
      <c r="AD28" s="249"/>
      <c r="AE28" s="249"/>
      <c r="AF28" s="249"/>
      <c r="AG28" s="40">
        <f t="shared" si="1"/>
        <v>449.77777777777777</v>
      </c>
      <c r="AH28" s="334"/>
    </row>
    <row r="29" spans="1:34" ht="31.5" customHeight="1">
      <c r="A29" s="344" t="s">
        <v>10</v>
      </c>
      <c r="B29" s="34" t="s">
        <v>59</v>
      </c>
      <c r="C29" s="93" t="s">
        <v>146</v>
      </c>
      <c r="D29" s="94"/>
      <c r="E29" s="279">
        <v>302</v>
      </c>
      <c r="F29" s="94"/>
      <c r="G29" s="279">
        <v>302</v>
      </c>
      <c r="H29" s="94">
        <v>283</v>
      </c>
      <c r="I29" s="94"/>
      <c r="J29" s="94">
        <v>285</v>
      </c>
      <c r="K29" s="94">
        <v>275</v>
      </c>
      <c r="L29" s="94">
        <v>275</v>
      </c>
      <c r="M29" s="175">
        <v>301</v>
      </c>
      <c r="N29" s="94"/>
      <c r="O29" s="95"/>
      <c r="P29" s="95"/>
      <c r="Q29" s="94"/>
      <c r="R29" s="94"/>
      <c r="S29" s="94"/>
      <c r="T29" s="94"/>
      <c r="U29" s="94"/>
      <c r="V29" s="94"/>
      <c r="W29" s="94"/>
      <c r="X29" s="93"/>
      <c r="Y29" s="94"/>
      <c r="Z29" s="95"/>
      <c r="AA29" s="94"/>
      <c r="AB29" s="94"/>
      <c r="AC29" s="93"/>
      <c r="AD29" s="94"/>
      <c r="AE29" s="94"/>
      <c r="AF29" s="94"/>
      <c r="AG29" s="22">
        <f t="shared" si="1"/>
        <v>289</v>
      </c>
      <c r="AH29" s="332" t="s">
        <v>11</v>
      </c>
    </row>
    <row r="30" spans="1:34" ht="31.5" customHeight="1">
      <c r="A30" s="345"/>
      <c r="B30" s="35" t="s">
        <v>2</v>
      </c>
      <c r="C30" s="96" t="s">
        <v>147</v>
      </c>
      <c r="D30" s="97"/>
      <c r="E30" s="97">
        <v>106</v>
      </c>
      <c r="F30" s="97"/>
      <c r="G30" s="97">
        <v>116</v>
      </c>
      <c r="H30" s="97">
        <v>123</v>
      </c>
      <c r="I30" s="97"/>
      <c r="J30" s="97">
        <v>141</v>
      </c>
      <c r="K30" s="97">
        <v>121</v>
      </c>
      <c r="L30" s="97">
        <v>130</v>
      </c>
      <c r="M30" s="97">
        <v>88</v>
      </c>
      <c r="N30" s="97"/>
      <c r="O30" s="98"/>
      <c r="P30" s="98"/>
      <c r="Q30" s="97"/>
      <c r="R30" s="97"/>
      <c r="S30" s="97"/>
      <c r="T30" s="97"/>
      <c r="U30" s="97"/>
      <c r="V30" s="97"/>
      <c r="W30" s="97"/>
      <c r="X30" s="96"/>
      <c r="Y30" s="97"/>
      <c r="Z30" s="98"/>
      <c r="AA30" s="97"/>
      <c r="AB30" s="97"/>
      <c r="AC30" s="96"/>
      <c r="AD30" s="97"/>
      <c r="AE30" s="97"/>
      <c r="AF30" s="97"/>
      <c r="AG30" s="23">
        <f t="shared" si="1"/>
        <v>117.85714285714286</v>
      </c>
      <c r="AH30" s="333"/>
    </row>
    <row r="31" spans="1:34" ht="31.5" customHeight="1">
      <c r="A31" s="345"/>
      <c r="B31" s="35" t="s">
        <v>3</v>
      </c>
      <c r="C31" s="96" t="s">
        <v>148</v>
      </c>
      <c r="D31" s="97" t="s">
        <v>150</v>
      </c>
      <c r="E31" s="97">
        <v>12</v>
      </c>
      <c r="F31" s="97"/>
      <c r="G31" s="97">
        <v>7</v>
      </c>
      <c r="H31" s="97">
        <v>7</v>
      </c>
      <c r="I31" s="97"/>
      <c r="J31" s="97">
        <v>4</v>
      </c>
      <c r="K31" s="97">
        <v>6</v>
      </c>
      <c r="L31" s="97">
        <v>8</v>
      </c>
      <c r="M31" s="97">
        <v>14</v>
      </c>
      <c r="N31" s="97"/>
      <c r="O31" s="98"/>
      <c r="P31" s="98"/>
      <c r="Q31" s="97"/>
      <c r="R31" s="97"/>
      <c r="S31" s="97"/>
      <c r="T31" s="97"/>
      <c r="U31" s="97"/>
      <c r="V31" s="97"/>
      <c r="W31" s="97"/>
      <c r="X31" s="97"/>
      <c r="Y31" s="97"/>
      <c r="Z31" s="98"/>
      <c r="AA31" s="97"/>
      <c r="AB31" s="97"/>
      <c r="AC31" s="96"/>
      <c r="AD31" s="97"/>
      <c r="AE31" s="97"/>
      <c r="AF31" s="97"/>
      <c r="AG31" s="23">
        <f t="shared" si="1"/>
        <v>8.285714285714286</v>
      </c>
      <c r="AH31" s="333"/>
    </row>
    <row r="32" spans="1:34" ht="31.5" customHeight="1" thickBot="1">
      <c r="A32" s="346"/>
      <c r="B32" s="25" t="s">
        <v>4</v>
      </c>
      <c r="C32" s="265" t="s">
        <v>149</v>
      </c>
      <c r="D32" s="248"/>
      <c r="E32" s="167">
        <v>408</v>
      </c>
      <c r="F32" s="248"/>
      <c r="G32" s="248">
        <v>418</v>
      </c>
      <c r="H32" s="167">
        <v>406</v>
      </c>
      <c r="I32" s="248"/>
      <c r="J32" s="167">
        <v>426</v>
      </c>
      <c r="K32" s="280">
        <v>396</v>
      </c>
      <c r="L32" s="167">
        <v>405</v>
      </c>
      <c r="M32" s="328">
        <v>389</v>
      </c>
      <c r="N32" s="248"/>
      <c r="O32" s="250"/>
      <c r="P32" s="250"/>
      <c r="Q32" s="248"/>
      <c r="R32" s="248"/>
      <c r="S32" s="248"/>
      <c r="T32" s="248"/>
      <c r="U32" s="248"/>
      <c r="V32" s="248"/>
      <c r="W32" s="248"/>
      <c r="X32" s="248"/>
      <c r="Y32" s="248"/>
      <c r="Z32" s="250"/>
      <c r="AA32" s="248"/>
      <c r="AB32" s="248"/>
      <c r="AC32" s="249"/>
      <c r="AD32" s="248"/>
      <c r="AE32" s="248"/>
      <c r="AF32" s="248"/>
      <c r="AG32" s="224">
        <f t="shared" si="1"/>
        <v>406.85714285714283</v>
      </c>
      <c r="AH32" s="334"/>
    </row>
    <row r="33" spans="1:34" ht="31.5" customHeight="1">
      <c r="A33" s="352" t="s">
        <v>74</v>
      </c>
      <c r="B33" s="34" t="s">
        <v>59</v>
      </c>
      <c r="C33" s="267">
        <v>301</v>
      </c>
      <c r="D33" s="94">
        <v>273</v>
      </c>
      <c r="E33" s="94">
        <v>297</v>
      </c>
      <c r="F33" s="94"/>
      <c r="G33" s="94"/>
      <c r="H33" s="94"/>
      <c r="I33" s="94"/>
      <c r="J33" s="94">
        <v>271</v>
      </c>
      <c r="K33" s="94">
        <v>287</v>
      </c>
      <c r="L33" s="94"/>
      <c r="M33" s="94">
        <v>269</v>
      </c>
      <c r="N33" s="94"/>
      <c r="O33" s="95"/>
      <c r="P33" s="94"/>
      <c r="Q33" s="93"/>
      <c r="R33" s="94"/>
      <c r="S33" s="94"/>
      <c r="T33" s="94"/>
      <c r="U33" s="94"/>
      <c r="V33" s="94"/>
      <c r="W33" s="94"/>
      <c r="X33" s="93"/>
      <c r="Y33" s="94"/>
      <c r="Z33" s="95"/>
      <c r="AA33" s="94"/>
      <c r="AB33" s="94"/>
      <c r="AC33" s="93"/>
      <c r="AD33" s="94"/>
      <c r="AE33" s="94"/>
      <c r="AF33" s="94"/>
      <c r="AG33" s="22">
        <f>AVERAGE(C33:AF33)</f>
        <v>283</v>
      </c>
      <c r="AH33" s="332" t="s">
        <v>12</v>
      </c>
    </row>
    <row r="34" spans="1:34" ht="31.5" customHeight="1">
      <c r="A34" s="353"/>
      <c r="B34" s="35" t="s">
        <v>2</v>
      </c>
      <c r="C34" s="96">
        <v>125</v>
      </c>
      <c r="D34" s="97">
        <v>123</v>
      </c>
      <c r="E34" s="97">
        <v>106</v>
      </c>
      <c r="F34" s="97"/>
      <c r="G34" s="97"/>
      <c r="H34" s="97"/>
      <c r="I34" s="97"/>
      <c r="J34" s="97">
        <v>98</v>
      </c>
      <c r="K34" s="97">
        <v>107</v>
      </c>
      <c r="L34" s="97"/>
      <c r="M34" s="97">
        <v>69</v>
      </c>
      <c r="N34" s="97"/>
      <c r="O34" s="98"/>
      <c r="P34" s="97"/>
      <c r="Q34" s="96"/>
      <c r="R34" s="97"/>
      <c r="S34" s="97"/>
      <c r="T34" s="97"/>
      <c r="U34" s="97"/>
      <c r="V34" s="97"/>
      <c r="W34" s="97"/>
      <c r="X34" s="96"/>
      <c r="Y34" s="97"/>
      <c r="Z34" s="98"/>
      <c r="AA34" s="97"/>
      <c r="AB34" s="97"/>
      <c r="AC34" s="96"/>
      <c r="AD34" s="97"/>
      <c r="AE34" s="97"/>
      <c r="AF34" s="97"/>
      <c r="AG34" s="23">
        <f>AVERAGE(C34:AF34)</f>
        <v>104.66666666666667</v>
      </c>
      <c r="AH34" s="355"/>
    </row>
    <row r="35" spans="1:34" ht="31.5" customHeight="1">
      <c r="A35" s="353"/>
      <c r="B35" s="35" t="s">
        <v>3</v>
      </c>
      <c r="C35" s="96">
        <v>10</v>
      </c>
      <c r="D35" s="97">
        <v>10</v>
      </c>
      <c r="E35" s="97">
        <v>18</v>
      </c>
      <c r="F35" s="97"/>
      <c r="G35" s="97"/>
      <c r="H35" s="97"/>
      <c r="I35" s="97"/>
      <c r="J35" s="97">
        <v>17</v>
      </c>
      <c r="K35" s="97">
        <v>8</v>
      </c>
      <c r="L35" s="97"/>
      <c r="M35" s="97">
        <v>25</v>
      </c>
      <c r="N35" s="97"/>
      <c r="O35" s="98"/>
      <c r="P35" s="97"/>
      <c r="Q35" s="96"/>
      <c r="R35" s="97"/>
      <c r="S35" s="97"/>
      <c r="T35" s="97"/>
      <c r="U35" s="97"/>
      <c r="V35" s="97"/>
      <c r="W35" s="97"/>
      <c r="X35" s="96"/>
      <c r="Y35" s="97"/>
      <c r="Z35" s="98"/>
      <c r="AA35" s="97"/>
      <c r="AB35" s="97"/>
      <c r="AC35" s="96"/>
      <c r="AD35" s="97"/>
      <c r="AE35" s="97"/>
      <c r="AF35" s="97"/>
      <c r="AG35" s="23">
        <f>AVERAGE(C35:AF35)</f>
        <v>14.666666666666666</v>
      </c>
      <c r="AH35" s="355"/>
    </row>
    <row r="36" spans="1:34" s="5" customFormat="1" ht="31.5" customHeight="1" thickBot="1">
      <c r="A36" s="354"/>
      <c r="B36" s="25" t="s">
        <v>4</v>
      </c>
      <c r="C36" s="264">
        <v>426</v>
      </c>
      <c r="D36" s="266">
        <v>396</v>
      </c>
      <c r="E36" s="167">
        <v>403</v>
      </c>
      <c r="F36" s="248"/>
      <c r="G36" s="248"/>
      <c r="H36" s="248"/>
      <c r="I36" s="248"/>
      <c r="J36" s="327">
        <v>369</v>
      </c>
      <c r="K36" s="288">
        <v>394</v>
      </c>
      <c r="L36" s="248"/>
      <c r="M36" s="327">
        <v>338</v>
      </c>
      <c r="N36" s="248"/>
      <c r="O36" s="250"/>
      <c r="P36" s="248"/>
      <c r="Q36" s="249"/>
      <c r="R36" s="248"/>
      <c r="S36" s="248"/>
      <c r="T36" s="248"/>
      <c r="U36" s="248"/>
      <c r="V36" s="248"/>
      <c r="W36" s="248"/>
      <c r="X36" s="249"/>
      <c r="Y36" s="248"/>
      <c r="Z36" s="250"/>
      <c r="AA36" s="248"/>
      <c r="AB36" s="248"/>
      <c r="AC36" s="249"/>
      <c r="AD36" s="248"/>
      <c r="AE36" s="248"/>
      <c r="AF36" s="248"/>
      <c r="AG36" s="303">
        <f>AVERAGE(C36:AF36)</f>
        <v>387.6666666666667</v>
      </c>
      <c r="AH36" s="356"/>
    </row>
    <row r="37" spans="1:34" ht="31.5" customHeight="1">
      <c r="A37" s="339" t="s">
        <v>13</v>
      </c>
      <c r="B37" s="34" t="s">
        <v>59</v>
      </c>
      <c r="C37" s="93">
        <v>293</v>
      </c>
      <c r="D37" s="94"/>
      <c r="E37" s="94">
        <v>292</v>
      </c>
      <c r="F37" s="94"/>
      <c r="G37" s="94"/>
      <c r="H37" s="94">
        <v>267</v>
      </c>
      <c r="I37" s="94"/>
      <c r="J37" s="94"/>
      <c r="K37" s="94"/>
      <c r="L37" s="94"/>
      <c r="M37" s="94"/>
      <c r="N37" s="95"/>
      <c r="O37" s="95"/>
      <c r="P37" s="94"/>
      <c r="Q37" s="94"/>
      <c r="R37" s="94"/>
      <c r="S37" s="94"/>
      <c r="T37" s="94"/>
      <c r="U37" s="94"/>
      <c r="V37" s="94"/>
      <c r="W37" s="94"/>
      <c r="X37" s="93"/>
      <c r="Y37" s="94"/>
      <c r="Z37" s="94"/>
      <c r="AA37" s="94"/>
      <c r="AB37" s="94"/>
      <c r="AC37" s="93"/>
      <c r="AD37" s="253"/>
      <c r="AE37" s="94"/>
      <c r="AF37" s="94"/>
      <c r="AG37" s="23">
        <f aca="true" t="shared" si="2" ref="AG37:AG44">AVERAGE(C37:AF37)</f>
        <v>284</v>
      </c>
      <c r="AH37" s="332" t="s">
        <v>14</v>
      </c>
    </row>
    <row r="38" spans="1:34" ht="31.5" customHeight="1">
      <c r="A38" s="340"/>
      <c r="B38" s="35" t="s">
        <v>2</v>
      </c>
      <c r="C38" s="268">
        <v>168</v>
      </c>
      <c r="D38" s="97"/>
      <c r="E38" s="97">
        <v>115</v>
      </c>
      <c r="F38" s="97"/>
      <c r="G38" s="97"/>
      <c r="H38" s="297">
        <v>157</v>
      </c>
      <c r="I38" s="97"/>
      <c r="J38" s="97"/>
      <c r="K38" s="252"/>
      <c r="L38" s="97"/>
      <c r="M38" s="97"/>
      <c r="N38" s="98"/>
      <c r="O38" s="98"/>
      <c r="P38" s="97"/>
      <c r="Q38" s="97"/>
      <c r="R38" s="97"/>
      <c r="S38" s="97"/>
      <c r="T38" s="97"/>
      <c r="U38" s="97"/>
      <c r="V38" s="97"/>
      <c r="W38" s="97"/>
      <c r="X38" s="96"/>
      <c r="Y38" s="97"/>
      <c r="Z38" s="97"/>
      <c r="AA38" s="97"/>
      <c r="AB38" s="97"/>
      <c r="AC38" s="96"/>
      <c r="AD38" s="252"/>
      <c r="AE38" s="97"/>
      <c r="AF38" s="97"/>
      <c r="AG38" s="23">
        <f t="shared" si="2"/>
        <v>146.66666666666666</v>
      </c>
      <c r="AH38" s="333"/>
    </row>
    <row r="39" spans="1:34" ht="31.5" customHeight="1">
      <c r="A39" s="340"/>
      <c r="B39" s="35" t="s">
        <v>3</v>
      </c>
      <c r="C39" s="96">
        <v>1</v>
      </c>
      <c r="D39" s="97"/>
      <c r="E39" s="97">
        <v>11</v>
      </c>
      <c r="F39" s="97"/>
      <c r="G39" s="97" t="s">
        <v>170</v>
      </c>
      <c r="H39" s="97">
        <v>3</v>
      </c>
      <c r="I39" s="97"/>
      <c r="J39" s="97"/>
      <c r="K39" s="97"/>
      <c r="L39" s="97"/>
      <c r="M39" s="97"/>
      <c r="N39" s="98"/>
      <c r="O39" s="98"/>
      <c r="P39" s="97"/>
      <c r="Q39" s="97"/>
      <c r="R39" s="97"/>
      <c r="S39" s="97"/>
      <c r="T39" s="97"/>
      <c r="U39" s="97"/>
      <c r="V39" s="97"/>
      <c r="W39" s="97"/>
      <c r="X39" s="96"/>
      <c r="Y39" s="97"/>
      <c r="Z39" s="97"/>
      <c r="AA39" s="97"/>
      <c r="AB39" s="97"/>
      <c r="AC39" s="96"/>
      <c r="AD39" s="97"/>
      <c r="AE39" s="97"/>
      <c r="AF39" s="97"/>
      <c r="AG39" s="23">
        <f t="shared" si="2"/>
        <v>5</v>
      </c>
      <c r="AH39" s="333"/>
    </row>
    <row r="40" spans="1:34" ht="31.5" customHeight="1" thickBot="1">
      <c r="A40" s="341"/>
      <c r="B40" s="25" t="s">
        <v>4</v>
      </c>
      <c r="C40" s="249">
        <v>461</v>
      </c>
      <c r="D40" s="248"/>
      <c r="E40" s="248">
        <v>407</v>
      </c>
      <c r="F40" s="248"/>
      <c r="G40" s="288"/>
      <c r="H40" s="248">
        <v>424</v>
      </c>
      <c r="I40" s="248"/>
      <c r="J40" s="248"/>
      <c r="K40" s="248"/>
      <c r="L40" s="248"/>
      <c r="M40" s="248"/>
      <c r="N40" s="250"/>
      <c r="O40" s="250"/>
      <c r="P40" s="248"/>
      <c r="Q40" s="248"/>
      <c r="R40" s="248"/>
      <c r="S40" s="248"/>
      <c r="T40" s="248"/>
      <c r="U40" s="248"/>
      <c r="V40" s="248"/>
      <c r="W40" s="248"/>
      <c r="X40" s="249"/>
      <c r="Y40" s="248"/>
      <c r="Z40" s="248"/>
      <c r="AA40" s="248"/>
      <c r="AB40" s="248"/>
      <c r="AC40" s="249"/>
      <c r="AD40" s="248"/>
      <c r="AE40" s="248"/>
      <c r="AF40" s="248"/>
      <c r="AG40" s="74">
        <f t="shared" si="2"/>
        <v>430.6666666666667</v>
      </c>
      <c r="AH40" s="334"/>
    </row>
    <row r="41" spans="1:34" ht="31.5" customHeight="1">
      <c r="A41" s="339" t="s">
        <v>15</v>
      </c>
      <c r="B41" s="34" t="s">
        <v>59</v>
      </c>
      <c r="C41" s="116"/>
      <c r="D41" s="269">
        <v>311</v>
      </c>
      <c r="E41" s="278">
        <v>307</v>
      </c>
      <c r="F41" s="169"/>
      <c r="G41" s="94" t="s">
        <v>164</v>
      </c>
      <c r="H41" s="116"/>
      <c r="I41" s="116"/>
      <c r="J41" s="116"/>
      <c r="K41" s="116"/>
      <c r="L41" s="116"/>
      <c r="M41" s="172">
        <v>325</v>
      </c>
      <c r="N41" s="116"/>
      <c r="O41" s="195"/>
      <c r="P41" s="116"/>
      <c r="Q41" s="116"/>
      <c r="R41" s="116"/>
      <c r="S41" s="116"/>
      <c r="T41" s="116"/>
      <c r="U41" s="116"/>
      <c r="V41" s="116"/>
      <c r="W41" s="116"/>
      <c r="X41" s="169"/>
      <c r="Y41" s="116"/>
      <c r="Z41" s="195"/>
      <c r="AA41" s="116"/>
      <c r="AB41" s="116"/>
      <c r="AC41" s="169"/>
      <c r="AD41" s="116"/>
      <c r="AE41" s="116"/>
      <c r="AF41" s="116"/>
      <c r="AG41" s="296">
        <f t="shared" si="2"/>
        <v>314.3333333333333</v>
      </c>
      <c r="AH41" s="332" t="s">
        <v>16</v>
      </c>
    </row>
    <row r="42" spans="1:34" ht="31.5" customHeight="1">
      <c r="A42" s="340"/>
      <c r="B42" s="35" t="s">
        <v>2</v>
      </c>
      <c r="C42" s="118"/>
      <c r="D42" s="97">
        <v>137</v>
      </c>
      <c r="E42" s="117">
        <v>141</v>
      </c>
      <c r="F42" s="117"/>
      <c r="G42" s="97" t="s">
        <v>165</v>
      </c>
      <c r="H42" s="118"/>
      <c r="I42" s="118"/>
      <c r="J42" s="118"/>
      <c r="K42" s="118"/>
      <c r="L42" s="118"/>
      <c r="M42" s="118">
        <v>138</v>
      </c>
      <c r="N42" s="118"/>
      <c r="O42" s="200"/>
      <c r="P42" s="118"/>
      <c r="Q42" s="118"/>
      <c r="R42" s="118"/>
      <c r="S42" s="118"/>
      <c r="T42" s="118"/>
      <c r="U42" s="118"/>
      <c r="V42" s="118"/>
      <c r="W42" s="118"/>
      <c r="X42" s="117"/>
      <c r="Y42" s="118"/>
      <c r="Z42" s="200"/>
      <c r="AA42" s="118"/>
      <c r="AB42" s="118"/>
      <c r="AC42" s="117"/>
      <c r="AD42" s="118"/>
      <c r="AE42" s="118"/>
      <c r="AF42" s="118"/>
      <c r="AG42" s="23">
        <f t="shared" si="2"/>
        <v>138.66666666666666</v>
      </c>
      <c r="AH42" s="333"/>
    </row>
    <row r="43" spans="1:34" ht="31.5" customHeight="1">
      <c r="A43" s="340"/>
      <c r="B43" s="35" t="s">
        <v>3</v>
      </c>
      <c r="C43" s="118"/>
      <c r="D43" s="97">
        <v>8</v>
      </c>
      <c r="E43" s="117">
        <v>4</v>
      </c>
      <c r="F43" s="117"/>
      <c r="G43" s="97" t="s">
        <v>162</v>
      </c>
      <c r="H43" s="118"/>
      <c r="I43" s="118"/>
      <c r="J43" s="118"/>
      <c r="K43" s="118" t="s">
        <v>180</v>
      </c>
      <c r="L43" s="118"/>
      <c r="M43" s="118">
        <v>2</v>
      </c>
      <c r="N43" s="118"/>
      <c r="O43" s="200"/>
      <c r="P43" s="118"/>
      <c r="Q43" s="118"/>
      <c r="R43" s="118"/>
      <c r="S43" s="118"/>
      <c r="T43" s="118"/>
      <c r="U43" s="118"/>
      <c r="V43" s="118"/>
      <c r="W43" s="118"/>
      <c r="X43" s="117"/>
      <c r="Y43" s="118"/>
      <c r="Z43" s="200"/>
      <c r="AA43" s="118"/>
      <c r="AB43" s="118"/>
      <c r="AC43" s="117"/>
      <c r="AD43" s="118"/>
      <c r="AE43" s="118"/>
      <c r="AF43" s="118"/>
      <c r="AG43" s="23">
        <f t="shared" si="2"/>
        <v>4.666666666666667</v>
      </c>
      <c r="AH43" s="333"/>
    </row>
    <row r="44" spans="1:34" ht="31.5" customHeight="1" thickBot="1">
      <c r="A44" s="341"/>
      <c r="B44" s="25" t="s">
        <v>4</v>
      </c>
      <c r="C44" s="248"/>
      <c r="D44" s="260">
        <v>448</v>
      </c>
      <c r="E44" s="249">
        <v>448</v>
      </c>
      <c r="F44" s="249"/>
      <c r="G44" s="327" t="s">
        <v>166</v>
      </c>
      <c r="H44" s="248"/>
      <c r="I44" s="248"/>
      <c r="J44" s="248"/>
      <c r="K44" s="248"/>
      <c r="L44" s="248"/>
      <c r="M44" s="174">
        <v>463</v>
      </c>
      <c r="N44" s="248"/>
      <c r="O44" s="250"/>
      <c r="P44" s="248"/>
      <c r="Q44" s="248"/>
      <c r="R44" s="248"/>
      <c r="S44" s="248"/>
      <c r="T44" s="248"/>
      <c r="U44" s="248"/>
      <c r="V44" s="248"/>
      <c r="W44" s="248"/>
      <c r="X44" s="249"/>
      <c r="Y44" s="248"/>
      <c r="Z44" s="250"/>
      <c r="AA44" s="248"/>
      <c r="AB44" s="248"/>
      <c r="AC44" s="249"/>
      <c r="AD44" s="248"/>
      <c r="AE44" s="248"/>
      <c r="AF44" s="248"/>
      <c r="AG44" s="320">
        <f t="shared" si="2"/>
        <v>453</v>
      </c>
      <c r="AH44" s="334"/>
    </row>
    <row r="45" spans="1:34" ht="31.5" customHeight="1">
      <c r="A45" s="339" t="s">
        <v>103</v>
      </c>
      <c r="B45" s="34" t="s">
        <v>59</v>
      </c>
      <c r="C45" s="263">
        <v>301</v>
      </c>
      <c r="D45" s="116">
        <v>283</v>
      </c>
      <c r="E45" s="169"/>
      <c r="F45" s="169"/>
      <c r="G45" s="116" t="s">
        <v>160</v>
      </c>
      <c r="H45" s="116">
        <v>277</v>
      </c>
      <c r="I45" s="116"/>
      <c r="J45" s="300">
        <v>319</v>
      </c>
      <c r="K45" s="172">
        <v>318</v>
      </c>
      <c r="L45" s="116">
        <v>281</v>
      </c>
      <c r="M45" s="172">
        <v>310</v>
      </c>
      <c r="N45" s="116"/>
      <c r="O45" s="195"/>
      <c r="P45" s="116"/>
      <c r="Q45" s="116"/>
      <c r="R45" s="116"/>
      <c r="S45" s="116"/>
      <c r="T45" s="116"/>
      <c r="U45" s="116"/>
      <c r="V45" s="116"/>
      <c r="W45" s="116"/>
      <c r="X45" s="169"/>
      <c r="Y45" s="116"/>
      <c r="Z45" s="195"/>
      <c r="AA45" s="116"/>
      <c r="AB45" s="116"/>
      <c r="AC45" s="169"/>
      <c r="AD45" s="116"/>
      <c r="AE45" s="116"/>
      <c r="AF45" s="116"/>
      <c r="AG45" s="23">
        <f aca="true" t="shared" si="3" ref="AG45:AG56">AVERAGE(C45:AF45)</f>
        <v>298.42857142857144</v>
      </c>
      <c r="AH45" s="332" t="s">
        <v>104</v>
      </c>
    </row>
    <row r="46" spans="1:34" ht="31.5" customHeight="1">
      <c r="A46" s="340"/>
      <c r="B46" s="35" t="s">
        <v>2</v>
      </c>
      <c r="C46" s="118">
        <v>133</v>
      </c>
      <c r="D46" s="118">
        <v>134</v>
      </c>
      <c r="E46" s="117"/>
      <c r="F46" s="117"/>
      <c r="G46" s="118" t="s">
        <v>161</v>
      </c>
      <c r="H46" s="118">
        <v>141</v>
      </c>
      <c r="I46" s="118"/>
      <c r="J46" s="323">
        <v>180</v>
      </c>
      <c r="K46" s="118">
        <v>106</v>
      </c>
      <c r="L46" s="118">
        <v>133</v>
      </c>
      <c r="M46" s="118">
        <v>135</v>
      </c>
      <c r="N46" s="118"/>
      <c r="O46" s="200"/>
      <c r="P46" s="118"/>
      <c r="Q46" s="118"/>
      <c r="R46" s="118"/>
      <c r="S46" s="118"/>
      <c r="T46" s="118"/>
      <c r="U46" s="118"/>
      <c r="V46" s="118"/>
      <c r="W46" s="118"/>
      <c r="X46" s="117"/>
      <c r="Y46" s="118"/>
      <c r="Z46" s="200"/>
      <c r="AA46" s="118"/>
      <c r="AB46" s="118"/>
      <c r="AC46" s="117"/>
      <c r="AD46" s="118"/>
      <c r="AE46" s="118"/>
      <c r="AF46" s="118"/>
      <c r="AG46" s="23">
        <f t="shared" si="3"/>
        <v>137.42857142857142</v>
      </c>
      <c r="AH46" s="333"/>
    </row>
    <row r="47" spans="1:34" ht="31.5" customHeight="1">
      <c r="A47" s="340"/>
      <c r="B47" s="35" t="s">
        <v>3</v>
      </c>
      <c r="C47" s="118">
        <v>5</v>
      </c>
      <c r="D47" s="118">
        <v>3</v>
      </c>
      <c r="E47" s="117"/>
      <c r="F47" s="117"/>
      <c r="G47" s="118" t="s">
        <v>169</v>
      </c>
      <c r="H47" s="118">
        <v>6</v>
      </c>
      <c r="I47" s="118"/>
      <c r="J47" s="118">
        <v>2</v>
      </c>
      <c r="K47" s="118">
        <v>10</v>
      </c>
      <c r="L47" s="118">
        <v>4</v>
      </c>
      <c r="M47" s="118">
        <v>6</v>
      </c>
      <c r="N47" s="118"/>
      <c r="O47" s="200"/>
      <c r="P47" s="118"/>
      <c r="Q47" s="118"/>
      <c r="R47" s="118"/>
      <c r="S47" s="118"/>
      <c r="T47" s="118"/>
      <c r="U47" s="118"/>
      <c r="V47" s="118"/>
      <c r="W47" s="118"/>
      <c r="X47" s="117"/>
      <c r="Y47" s="118"/>
      <c r="Z47" s="200"/>
      <c r="AA47" s="118"/>
      <c r="AB47" s="118"/>
      <c r="AC47" s="117"/>
      <c r="AD47" s="118"/>
      <c r="AE47" s="118"/>
      <c r="AF47" s="118"/>
      <c r="AG47" s="23">
        <f t="shared" si="3"/>
        <v>5.142857142857143</v>
      </c>
      <c r="AH47" s="333"/>
    </row>
    <row r="48" spans="1:34" ht="31.5" customHeight="1" thickBot="1">
      <c r="A48" s="341"/>
      <c r="B48" s="25" t="s">
        <v>4</v>
      </c>
      <c r="C48" s="260">
        <v>434</v>
      </c>
      <c r="D48" s="260">
        <v>417</v>
      </c>
      <c r="E48" s="249"/>
      <c r="F48" s="249"/>
      <c r="G48" s="167" t="s">
        <v>163</v>
      </c>
      <c r="H48" s="167">
        <v>418</v>
      </c>
      <c r="I48" s="248"/>
      <c r="J48" s="187">
        <v>499</v>
      </c>
      <c r="K48" s="248">
        <v>424</v>
      </c>
      <c r="L48" s="248">
        <v>414</v>
      </c>
      <c r="M48" s="248">
        <v>445</v>
      </c>
      <c r="N48" s="248"/>
      <c r="O48" s="250"/>
      <c r="P48" s="248"/>
      <c r="Q48" s="248"/>
      <c r="R48" s="248"/>
      <c r="S48" s="248"/>
      <c r="T48" s="248"/>
      <c r="U48" s="248"/>
      <c r="V48" s="248"/>
      <c r="W48" s="248"/>
      <c r="X48" s="249"/>
      <c r="Y48" s="248"/>
      <c r="Z48" s="250"/>
      <c r="AA48" s="248"/>
      <c r="AB48" s="248"/>
      <c r="AC48" s="249"/>
      <c r="AD48" s="248"/>
      <c r="AE48" s="248"/>
      <c r="AF48" s="248"/>
      <c r="AG48" s="243">
        <f t="shared" si="3"/>
        <v>435.85714285714283</v>
      </c>
      <c r="AH48" s="334"/>
    </row>
    <row r="49" spans="1:34" ht="31.5" customHeight="1">
      <c r="A49" s="329" t="s">
        <v>124</v>
      </c>
      <c r="B49" s="34" t="s">
        <v>59</v>
      </c>
      <c r="C49" s="326">
        <v>316</v>
      </c>
      <c r="D49" s="269">
        <v>315</v>
      </c>
      <c r="E49" s="93">
        <v>282</v>
      </c>
      <c r="F49" s="93"/>
      <c r="G49" s="94">
        <v>294</v>
      </c>
      <c r="H49" s="94">
        <v>275</v>
      </c>
      <c r="I49" s="94"/>
      <c r="J49" s="299">
        <v>309</v>
      </c>
      <c r="K49" s="94">
        <v>296</v>
      </c>
      <c r="L49" s="175">
        <v>310</v>
      </c>
      <c r="M49" s="175">
        <v>300</v>
      </c>
      <c r="N49" s="94"/>
      <c r="O49" s="95"/>
      <c r="P49" s="94"/>
      <c r="Q49" s="94"/>
      <c r="R49" s="94"/>
      <c r="S49" s="94"/>
      <c r="T49" s="94"/>
      <c r="U49" s="94"/>
      <c r="V49" s="94"/>
      <c r="W49" s="94"/>
      <c r="X49" s="93"/>
      <c r="Y49" s="94"/>
      <c r="Z49" s="95"/>
      <c r="AA49" s="94"/>
      <c r="AB49" s="94"/>
      <c r="AC49" s="93"/>
      <c r="AD49" s="94"/>
      <c r="AE49" s="94"/>
      <c r="AF49" s="94"/>
      <c r="AG49" s="23">
        <f>AVERAGE(C49:AF49)</f>
        <v>299.6666666666667</v>
      </c>
      <c r="AH49" s="332" t="s">
        <v>125</v>
      </c>
    </row>
    <row r="50" spans="1:34" ht="31.5" customHeight="1">
      <c r="A50" s="330"/>
      <c r="B50" s="35" t="s">
        <v>2</v>
      </c>
      <c r="C50" s="97">
        <v>132</v>
      </c>
      <c r="D50" s="97">
        <v>121</v>
      </c>
      <c r="E50" s="96">
        <v>119</v>
      </c>
      <c r="F50" s="96"/>
      <c r="G50" s="97">
        <v>138</v>
      </c>
      <c r="H50" s="97">
        <v>125</v>
      </c>
      <c r="I50" s="97"/>
      <c r="J50" s="325">
        <v>152</v>
      </c>
      <c r="K50" s="97">
        <v>124</v>
      </c>
      <c r="L50" s="120">
        <v>151</v>
      </c>
      <c r="M50" s="97">
        <v>131</v>
      </c>
      <c r="N50" s="97"/>
      <c r="O50" s="98"/>
      <c r="P50" s="97"/>
      <c r="Q50" s="97"/>
      <c r="R50" s="97"/>
      <c r="S50" s="97"/>
      <c r="T50" s="97"/>
      <c r="U50" s="97"/>
      <c r="V50" s="97"/>
      <c r="W50" s="97"/>
      <c r="X50" s="96"/>
      <c r="Y50" s="97"/>
      <c r="Z50" s="98"/>
      <c r="AA50" s="97"/>
      <c r="AB50" s="97"/>
      <c r="AC50" s="96"/>
      <c r="AD50" s="97"/>
      <c r="AE50" s="97"/>
      <c r="AF50" s="252"/>
      <c r="AG50" s="23">
        <f>AVERAGE(C50:AF50)</f>
        <v>132.55555555555554</v>
      </c>
      <c r="AH50" s="333"/>
    </row>
    <row r="51" spans="1:34" ht="31.5" customHeight="1">
      <c r="A51" s="330"/>
      <c r="B51" s="35" t="s">
        <v>3</v>
      </c>
      <c r="C51" s="97">
        <v>7</v>
      </c>
      <c r="D51" s="97">
        <v>6</v>
      </c>
      <c r="E51" s="96">
        <v>6</v>
      </c>
      <c r="F51" s="96"/>
      <c r="G51" s="97">
        <v>5</v>
      </c>
      <c r="H51" s="97">
        <v>10</v>
      </c>
      <c r="I51" s="97"/>
      <c r="J51" s="97">
        <v>4</v>
      </c>
      <c r="K51" s="97">
        <v>4</v>
      </c>
      <c r="L51" s="97">
        <v>6</v>
      </c>
      <c r="M51" s="97">
        <v>5</v>
      </c>
      <c r="N51" s="97"/>
      <c r="O51" s="98"/>
      <c r="P51" s="97"/>
      <c r="Q51" s="97"/>
      <c r="R51" s="97"/>
      <c r="S51" s="97"/>
      <c r="T51" s="97"/>
      <c r="U51" s="97"/>
      <c r="V51" s="97"/>
      <c r="W51" s="97"/>
      <c r="X51" s="96"/>
      <c r="Y51" s="97"/>
      <c r="Z51" s="98"/>
      <c r="AA51" s="97"/>
      <c r="AB51" s="97"/>
      <c r="AC51" s="96"/>
      <c r="AD51" s="97"/>
      <c r="AE51" s="97"/>
      <c r="AF51" s="97"/>
      <c r="AG51" s="23">
        <f>AVERAGE(C51:AF51)</f>
        <v>5.888888888888889</v>
      </c>
      <c r="AH51" s="333"/>
    </row>
    <row r="52" spans="1:34" ht="31.5" customHeight="1" thickBot="1">
      <c r="A52" s="331"/>
      <c r="B52" s="25" t="s">
        <v>4</v>
      </c>
      <c r="C52" s="248">
        <v>448</v>
      </c>
      <c r="D52" s="248">
        <v>436</v>
      </c>
      <c r="E52" s="168">
        <v>401</v>
      </c>
      <c r="F52" s="249"/>
      <c r="G52" s="248">
        <v>432</v>
      </c>
      <c r="H52" s="167">
        <v>400</v>
      </c>
      <c r="I52" s="248"/>
      <c r="J52" s="248">
        <v>461</v>
      </c>
      <c r="K52" s="248">
        <v>420</v>
      </c>
      <c r="L52" s="174">
        <v>461</v>
      </c>
      <c r="M52" s="248">
        <v>431</v>
      </c>
      <c r="N52" s="248"/>
      <c r="O52" s="250"/>
      <c r="P52" s="248"/>
      <c r="Q52" s="248"/>
      <c r="R52" s="248"/>
      <c r="S52" s="248"/>
      <c r="T52" s="248"/>
      <c r="U52" s="248"/>
      <c r="V52" s="248"/>
      <c r="W52" s="248"/>
      <c r="X52" s="249"/>
      <c r="Y52" s="248"/>
      <c r="Z52" s="250"/>
      <c r="AA52" s="248"/>
      <c r="AB52" s="248"/>
      <c r="AC52" s="249"/>
      <c r="AD52" s="248"/>
      <c r="AE52" s="248"/>
      <c r="AF52" s="248"/>
      <c r="AG52" s="243">
        <f>AVERAGE(C52:AF52)</f>
        <v>432.22222222222223</v>
      </c>
      <c r="AH52" s="334"/>
    </row>
    <row r="53" spans="1:34" ht="31.5" customHeight="1">
      <c r="A53" s="329" t="s">
        <v>136</v>
      </c>
      <c r="B53" s="34" t="s">
        <v>59</v>
      </c>
      <c r="C53" s="94"/>
      <c r="D53" s="94"/>
      <c r="E53" s="169">
        <v>275</v>
      </c>
      <c r="F53" s="169"/>
      <c r="G53" s="94">
        <v>289</v>
      </c>
      <c r="H53" s="94"/>
      <c r="I53" s="94"/>
      <c r="J53" s="94">
        <v>291</v>
      </c>
      <c r="K53" s="94"/>
      <c r="L53" s="94">
        <v>288</v>
      </c>
      <c r="M53" s="116"/>
      <c r="N53" s="94"/>
      <c r="O53" s="95"/>
      <c r="P53" s="94"/>
      <c r="Q53" s="94"/>
      <c r="R53" s="94"/>
      <c r="S53" s="94"/>
      <c r="T53" s="94"/>
      <c r="U53" s="94"/>
      <c r="V53" s="94"/>
      <c r="W53" s="94"/>
      <c r="X53" s="93"/>
      <c r="Y53" s="94"/>
      <c r="Z53" s="95"/>
      <c r="AA53" s="94"/>
      <c r="AB53" s="94"/>
      <c r="AC53" s="93"/>
      <c r="AD53" s="175"/>
      <c r="AE53" s="94"/>
      <c r="AF53" s="94"/>
      <c r="AG53" s="23">
        <f t="shared" si="3"/>
        <v>285.75</v>
      </c>
      <c r="AH53" s="332" t="s">
        <v>142</v>
      </c>
    </row>
    <row r="54" spans="1:34" ht="31.5" customHeight="1">
      <c r="A54" s="330"/>
      <c r="B54" s="35" t="s">
        <v>2</v>
      </c>
      <c r="C54" s="97"/>
      <c r="D54" s="97"/>
      <c r="E54" s="96">
        <v>131</v>
      </c>
      <c r="F54" s="96"/>
      <c r="G54" s="97">
        <v>156</v>
      </c>
      <c r="H54" s="97"/>
      <c r="I54" s="97"/>
      <c r="J54" s="120">
        <v>151</v>
      </c>
      <c r="K54" s="118"/>
      <c r="L54" s="97">
        <v>123</v>
      </c>
      <c r="M54" s="118"/>
      <c r="N54" s="97"/>
      <c r="O54" s="98"/>
      <c r="P54" s="97"/>
      <c r="Q54" s="97"/>
      <c r="R54" s="97"/>
      <c r="S54" s="97"/>
      <c r="T54" s="97"/>
      <c r="U54" s="97"/>
      <c r="V54" s="97"/>
      <c r="W54" s="97"/>
      <c r="X54" s="117"/>
      <c r="Y54" s="97"/>
      <c r="Z54" s="98"/>
      <c r="AA54" s="97"/>
      <c r="AB54" s="118"/>
      <c r="AC54" s="96"/>
      <c r="AD54" s="97"/>
      <c r="AE54" s="97"/>
      <c r="AF54" s="118"/>
      <c r="AG54" s="23">
        <f t="shared" si="3"/>
        <v>140.25</v>
      </c>
      <c r="AH54" s="333"/>
    </row>
    <row r="55" spans="1:34" ht="31.5" customHeight="1">
      <c r="A55" s="330"/>
      <c r="B55" s="35" t="s">
        <v>3</v>
      </c>
      <c r="C55" s="97" t="s">
        <v>148</v>
      </c>
      <c r="D55" s="97"/>
      <c r="E55" s="117">
        <v>5</v>
      </c>
      <c r="F55" s="117"/>
      <c r="G55" s="97">
        <v>5</v>
      </c>
      <c r="H55" s="97"/>
      <c r="I55" s="97"/>
      <c r="J55" s="97">
        <v>3</v>
      </c>
      <c r="K55" s="97"/>
      <c r="L55" s="97">
        <v>6</v>
      </c>
      <c r="M55" s="118"/>
      <c r="N55" s="97"/>
      <c r="O55" s="98"/>
      <c r="P55" s="97"/>
      <c r="Q55" s="97"/>
      <c r="R55" s="97"/>
      <c r="S55" s="97"/>
      <c r="T55" s="97"/>
      <c r="U55" s="97"/>
      <c r="V55" s="97"/>
      <c r="W55" s="97"/>
      <c r="X55" s="96"/>
      <c r="Y55" s="97"/>
      <c r="Z55" s="98"/>
      <c r="AA55" s="97"/>
      <c r="AB55" s="97"/>
      <c r="AC55" s="96"/>
      <c r="AD55" s="97"/>
      <c r="AE55" s="97"/>
      <c r="AF55" s="97"/>
      <c r="AG55" s="23">
        <f t="shared" si="3"/>
        <v>4.75</v>
      </c>
      <c r="AH55" s="333"/>
    </row>
    <row r="56" spans="1:34" ht="31.5" customHeight="1" thickBot="1">
      <c r="A56" s="331"/>
      <c r="B56" s="25" t="s">
        <v>4</v>
      </c>
      <c r="C56" s="248"/>
      <c r="D56" s="248"/>
      <c r="E56" s="168">
        <v>406</v>
      </c>
      <c r="F56" s="249"/>
      <c r="G56" s="248">
        <v>445</v>
      </c>
      <c r="H56" s="248"/>
      <c r="I56" s="248"/>
      <c r="J56" s="167">
        <v>442</v>
      </c>
      <c r="K56" s="248"/>
      <c r="L56" s="167">
        <v>411</v>
      </c>
      <c r="M56" s="248"/>
      <c r="N56" s="248"/>
      <c r="O56" s="250"/>
      <c r="P56" s="248"/>
      <c r="Q56" s="248"/>
      <c r="R56" s="248"/>
      <c r="S56" s="248"/>
      <c r="T56" s="248"/>
      <c r="U56" s="248"/>
      <c r="V56" s="248"/>
      <c r="W56" s="248"/>
      <c r="X56" s="249"/>
      <c r="Y56" s="248"/>
      <c r="Z56" s="250"/>
      <c r="AA56" s="248"/>
      <c r="AB56" s="248"/>
      <c r="AC56" s="249"/>
      <c r="AD56" s="248"/>
      <c r="AE56" s="248"/>
      <c r="AF56" s="248"/>
      <c r="AG56" s="294">
        <f t="shared" si="3"/>
        <v>426</v>
      </c>
      <c r="AH56" s="334"/>
    </row>
    <row r="57" spans="1:34" ht="31.5" customHeight="1">
      <c r="A57" s="344" t="s">
        <v>17</v>
      </c>
      <c r="B57" s="34" t="s">
        <v>59</v>
      </c>
      <c r="C57" s="93"/>
      <c r="D57" s="94">
        <v>289</v>
      </c>
      <c r="E57" s="94"/>
      <c r="F57" s="94"/>
      <c r="G57" s="94">
        <v>286</v>
      </c>
      <c r="H57" s="94">
        <v>288</v>
      </c>
      <c r="I57" s="94"/>
      <c r="J57" s="94">
        <v>280</v>
      </c>
      <c r="K57" s="94">
        <v>286</v>
      </c>
      <c r="L57" s="175">
        <v>301</v>
      </c>
      <c r="M57" s="175">
        <v>301</v>
      </c>
      <c r="N57" s="94"/>
      <c r="O57" s="95"/>
      <c r="P57" s="94"/>
      <c r="Q57" s="94"/>
      <c r="R57" s="94"/>
      <c r="S57" s="94"/>
      <c r="T57" s="94"/>
      <c r="U57" s="94"/>
      <c r="V57" s="94"/>
      <c r="W57" s="94"/>
      <c r="X57" s="93"/>
      <c r="Y57" s="94"/>
      <c r="Z57" s="95"/>
      <c r="AA57" s="94"/>
      <c r="AB57" s="94"/>
      <c r="AC57" s="93"/>
      <c r="AD57" s="94"/>
      <c r="AE57" s="94"/>
      <c r="AF57" s="94"/>
      <c r="AG57" s="156">
        <f>AVERAGE(C57:AF57)</f>
        <v>290.14285714285717</v>
      </c>
      <c r="AH57" s="332" t="s">
        <v>18</v>
      </c>
    </row>
    <row r="58" spans="1:34" ht="31.5" customHeight="1">
      <c r="A58" s="345"/>
      <c r="B58" s="35" t="s">
        <v>2</v>
      </c>
      <c r="C58" s="96"/>
      <c r="D58" s="97">
        <v>134</v>
      </c>
      <c r="E58" s="97"/>
      <c r="F58" s="97"/>
      <c r="G58" s="97">
        <v>124</v>
      </c>
      <c r="H58" s="97">
        <v>142</v>
      </c>
      <c r="I58" s="97"/>
      <c r="J58" s="97">
        <v>140</v>
      </c>
      <c r="K58" s="97">
        <v>132</v>
      </c>
      <c r="L58" s="97">
        <v>107</v>
      </c>
      <c r="M58" s="120">
        <v>169</v>
      </c>
      <c r="N58" s="97"/>
      <c r="O58" s="98"/>
      <c r="P58" s="97"/>
      <c r="Q58" s="97"/>
      <c r="R58" s="97"/>
      <c r="S58" s="97"/>
      <c r="T58" s="97"/>
      <c r="U58" s="97"/>
      <c r="V58" s="97"/>
      <c r="W58" s="97"/>
      <c r="X58" s="96"/>
      <c r="Y58" s="97"/>
      <c r="Z58" s="98"/>
      <c r="AA58" s="97"/>
      <c r="AB58" s="97"/>
      <c r="AC58" s="96"/>
      <c r="AD58" s="97"/>
      <c r="AE58" s="97"/>
      <c r="AF58" s="97"/>
      <c r="AG58" s="157">
        <f>AVERAGE(C58:AF58)</f>
        <v>135.42857142857142</v>
      </c>
      <c r="AH58" s="333"/>
    </row>
    <row r="59" spans="1:34" ht="31.5" customHeight="1">
      <c r="A59" s="345"/>
      <c r="B59" s="35" t="s">
        <v>3</v>
      </c>
      <c r="C59" s="96"/>
      <c r="D59" s="97">
        <v>6</v>
      </c>
      <c r="E59" s="97"/>
      <c r="F59" s="97"/>
      <c r="G59" s="97">
        <v>7</v>
      </c>
      <c r="H59" s="97">
        <v>7</v>
      </c>
      <c r="I59" s="97"/>
      <c r="J59" s="97">
        <v>7</v>
      </c>
      <c r="K59" s="97">
        <v>7</v>
      </c>
      <c r="L59" s="97">
        <v>8</v>
      </c>
      <c r="M59" s="97">
        <v>2</v>
      </c>
      <c r="N59" s="97"/>
      <c r="O59" s="98"/>
      <c r="P59" s="97"/>
      <c r="Q59" s="97"/>
      <c r="R59" s="97"/>
      <c r="S59" s="97"/>
      <c r="T59" s="97"/>
      <c r="U59" s="97"/>
      <c r="V59" s="97"/>
      <c r="W59" s="97"/>
      <c r="X59" s="96"/>
      <c r="Y59" s="97"/>
      <c r="Z59" s="98"/>
      <c r="AA59" s="97"/>
      <c r="AB59" s="97"/>
      <c r="AC59" s="96"/>
      <c r="AD59" s="97"/>
      <c r="AE59" s="97"/>
      <c r="AF59" s="97"/>
      <c r="AG59" s="157">
        <f>AVERAGE(C59:AF59)</f>
        <v>6.285714285714286</v>
      </c>
      <c r="AH59" s="333"/>
    </row>
    <row r="60" spans="1:34" ht="31.5" customHeight="1" thickBot="1">
      <c r="A60" s="346"/>
      <c r="B60" s="25" t="s">
        <v>4</v>
      </c>
      <c r="C60" s="259"/>
      <c r="D60" s="257">
        <v>423</v>
      </c>
      <c r="E60" s="257"/>
      <c r="F60" s="257"/>
      <c r="G60" s="289">
        <v>410</v>
      </c>
      <c r="H60" s="257">
        <v>430</v>
      </c>
      <c r="I60" s="257"/>
      <c r="J60" s="289">
        <v>420</v>
      </c>
      <c r="K60" s="289">
        <v>418</v>
      </c>
      <c r="L60" s="289">
        <v>408</v>
      </c>
      <c r="M60" s="187">
        <v>470</v>
      </c>
      <c r="N60" s="257"/>
      <c r="O60" s="258"/>
      <c r="P60" s="257"/>
      <c r="Q60" s="257"/>
      <c r="R60" s="257"/>
      <c r="S60" s="257"/>
      <c r="T60" s="257"/>
      <c r="U60" s="257"/>
      <c r="V60" s="257"/>
      <c r="W60" s="257"/>
      <c r="X60" s="259"/>
      <c r="Y60" s="257"/>
      <c r="Z60" s="258"/>
      <c r="AA60" s="257"/>
      <c r="AB60" s="257"/>
      <c r="AC60" s="259"/>
      <c r="AD60" s="257"/>
      <c r="AE60" s="257"/>
      <c r="AF60" s="257"/>
      <c r="AG60" s="190">
        <f>AVERAGE(C60:AF60)</f>
        <v>425.57142857142856</v>
      </c>
      <c r="AH60" s="334"/>
    </row>
    <row r="61" spans="1:34" ht="31.5" customHeight="1">
      <c r="A61" s="339" t="s">
        <v>19</v>
      </c>
      <c r="B61" s="34" t="s">
        <v>59</v>
      </c>
      <c r="C61" s="169">
        <v>296</v>
      </c>
      <c r="D61" s="263">
        <v>319</v>
      </c>
      <c r="E61" s="116"/>
      <c r="F61" s="116"/>
      <c r="G61" s="116">
        <v>278</v>
      </c>
      <c r="H61" s="116">
        <v>285</v>
      </c>
      <c r="I61" s="116"/>
      <c r="J61" s="300">
        <v>300</v>
      </c>
      <c r="K61" s="172">
        <v>306</v>
      </c>
      <c r="L61" s="116">
        <v>280</v>
      </c>
      <c r="M61" s="116">
        <v>295</v>
      </c>
      <c r="N61" s="195"/>
      <c r="O61" s="195"/>
      <c r="P61" s="116"/>
      <c r="Q61" s="116"/>
      <c r="R61" s="116"/>
      <c r="S61" s="116"/>
      <c r="T61" s="116"/>
      <c r="U61" s="116"/>
      <c r="V61" s="116"/>
      <c r="W61" s="116"/>
      <c r="X61" s="169"/>
      <c r="Y61" s="116"/>
      <c r="Z61" s="195"/>
      <c r="AA61" s="116"/>
      <c r="AB61" s="116"/>
      <c r="AC61" s="169"/>
      <c r="AD61" s="116"/>
      <c r="AE61" s="116"/>
      <c r="AF61" s="116"/>
      <c r="AG61" s="156">
        <f aca="true" t="shared" si="4" ref="AG61:AG72">AVERAGE(C61:AF61)</f>
        <v>294.875</v>
      </c>
      <c r="AH61" s="332" t="s">
        <v>20</v>
      </c>
    </row>
    <row r="62" spans="1:34" ht="31.5" customHeight="1">
      <c r="A62" s="340"/>
      <c r="B62" s="35" t="s">
        <v>2</v>
      </c>
      <c r="C62" s="117">
        <v>121</v>
      </c>
      <c r="D62" s="261">
        <v>178</v>
      </c>
      <c r="E62" s="118"/>
      <c r="F62" s="118"/>
      <c r="G62" s="118">
        <v>129</v>
      </c>
      <c r="H62" s="292">
        <v>157</v>
      </c>
      <c r="I62" s="118"/>
      <c r="J62" s="118">
        <v>115</v>
      </c>
      <c r="K62" s="118">
        <v>140</v>
      </c>
      <c r="L62" s="118">
        <v>125</v>
      </c>
      <c r="M62" s="173">
        <v>163</v>
      </c>
      <c r="N62" s="200"/>
      <c r="O62" s="200"/>
      <c r="P62" s="118"/>
      <c r="Q62" s="118"/>
      <c r="R62" s="118"/>
      <c r="S62" s="118"/>
      <c r="T62" s="118"/>
      <c r="U62" s="118"/>
      <c r="V62" s="118"/>
      <c r="W62" s="118"/>
      <c r="X62" s="117"/>
      <c r="Y62" s="118"/>
      <c r="Z62" s="200"/>
      <c r="AA62" s="118"/>
      <c r="AB62" s="118"/>
      <c r="AC62" s="117"/>
      <c r="AD62" s="118"/>
      <c r="AE62" s="118"/>
      <c r="AF62" s="118"/>
      <c r="AG62" s="157">
        <f t="shared" si="4"/>
        <v>141</v>
      </c>
      <c r="AH62" s="333"/>
    </row>
    <row r="63" spans="1:34" ht="31.5" customHeight="1">
      <c r="A63" s="340"/>
      <c r="B63" s="35" t="s">
        <v>3</v>
      </c>
      <c r="C63" s="117">
        <v>5</v>
      </c>
      <c r="D63" s="118">
        <v>4</v>
      </c>
      <c r="E63" s="118"/>
      <c r="F63" s="118"/>
      <c r="G63" s="118">
        <v>4</v>
      </c>
      <c r="H63" s="118">
        <v>2</v>
      </c>
      <c r="I63" s="118"/>
      <c r="J63" s="118">
        <v>8</v>
      </c>
      <c r="K63" s="118">
        <v>4</v>
      </c>
      <c r="L63" s="118">
        <v>4</v>
      </c>
      <c r="M63" s="118">
        <v>6</v>
      </c>
      <c r="N63" s="200"/>
      <c r="O63" s="200"/>
      <c r="P63" s="118"/>
      <c r="Q63" s="118"/>
      <c r="R63" s="118"/>
      <c r="S63" s="118"/>
      <c r="T63" s="118"/>
      <c r="U63" s="118"/>
      <c r="V63" s="118"/>
      <c r="W63" s="118"/>
      <c r="X63" s="117"/>
      <c r="Y63" s="118"/>
      <c r="Z63" s="200"/>
      <c r="AA63" s="118"/>
      <c r="AB63" s="118"/>
      <c r="AC63" s="117"/>
      <c r="AD63" s="118"/>
      <c r="AE63" s="118"/>
      <c r="AF63" s="118"/>
      <c r="AG63" s="157">
        <f t="shared" si="4"/>
        <v>4.625</v>
      </c>
      <c r="AH63" s="333"/>
    </row>
    <row r="64" spans="1:34" ht="31.5" customHeight="1" thickBot="1">
      <c r="A64" s="341"/>
      <c r="B64" s="25" t="s">
        <v>4</v>
      </c>
      <c r="C64" s="249">
        <v>417</v>
      </c>
      <c r="D64" s="248">
        <v>497</v>
      </c>
      <c r="E64" s="248"/>
      <c r="F64" s="248"/>
      <c r="G64" s="248">
        <v>407</v>
      </c>
      <c r="H64" s="248">
        <v>442</v>
      </c>
      <c r="I64" s="248"/>
      <c r="J64" s="167">
        <v>415</v>
      </c>
      <c r="K64" s="167">
        <v>446</v>
      </c>
      <c r="L64" s="167">
        <v>405</v>
      </c>
      <c r="M64" s="174">
        <v>458</v>
      </c>
      <c r="N64" s="250"/>
      <c r="O64" s="250"/>
      <c r="P64" s="248"/>
      <c r="Q64" s="248"/>
      <c r="R64" s="248"/>
      <c r="S64" s="248"/>
      <c r="T64" s="248"/>
      <c r="U64" s="248"/>
      <c r="V64" s="248"/>
      <c r="W64" s="248"/>
      <c r="X64" s="249"/>
      <c r="Y64" s="248"/>
      <c r="Z64" s="250"/>
      <c r="AA64" s="248"/>
      <c r="AB64" s="248"/>
      <c r="AC64" s="249"/>
      <c r="AD64" s="248"/>
      <c r="AE64" s="248"/>
      <c r="AF64" s="248"/>
      <c r="AG64" s="191">
        <f>AVERAGE(C64:AF64)</f>
        <v>435.875</v>
      </c>
      <c r="AH64" s="334"/>
    </row>
    <row r="65" spans="1:34" ht="31.5" customHeight="1">
      <c r="A65" s="339" t="s">
        <v>21</v>
      </c>
      <c r="B65" s="34" t="s">
        <v>59</v>
      </c>
      <c r="C65" s="267">
        <v>301</v>
      </c>
      <c r="D65" s="94">
        <v>285</v>
      </c>
      <c r="E65" s="279">
        <v>314</v>
      </c>
      <c r="F65" s="94"/>
      <c r="G65" s="94">
        <v>283</v>
      </c>
      <c r="H65" s="94">
        <v>291</v>
      </c>
      <c r="I65" s="94"/>
      <c r="J65" s="94"/>
      <c r="K65" s="94">
        <v>307</v>
      </c>
      <c r="L65" s="175">
        <v>312</v>
      </c>
      <c r="M65" s="175">
        <v>309</v>
      </c>
      <c r="N65" s="94"/>
      <c r="O65" s="95"/>
      <c r="P65" s="94"/>
      <c r="Q65" s="94"/>
      <c r="R65" s="94"/>
      <c r="S65" s="94"/>
      <c r="T65" s="94"/>
      <c r="U65" s="94"/>
      <c r="V65" s="94"/>
      <c r="W65" s="94"/>
      <c r="X65" s="93"/>
      <c r="Y65" s="94"/>
      <c r="Z65" s="95"/>
      <c r="AA65" s="94"/>
      <c r="AB65" s="94"/>
      <c r="AC65" s="93"/>
      <c r="AD65" s="94"/>
      <c r="AE65" s="94"/>
      <c r="AF65" s="94"/>
      <c r="AG65" s="222">
        <f>AVERAGE(C65:AF65)</f>
        <v>300.25</v>
      </c>
      <c r="AH65" s="332" t="s">
        <v>22</v>
      </c>
    </row>
    <row r="66" spans="1:34" ht="31.5" customHeight="1">
      <c r="A66" s="340"/>
      <c r="B66" s="35" t="s">
        <v>2</v>
      </c>
      <c r="C66" s="96">
        <v>143</v>
      </c>
      <c r="D66" s="97">
        <v>138</v>
      </c>
      <c r="E66" s="97">
        <v>133</v>
      </c>
      <c r="F66" s="97"/>
      <c r="G66" s="97">
        <v>122</v>
      </c>
      <c r="H66" s="97">
        <v>123</v>
      </c>
      <c r="I66" s="97"/>
      <c r="J66" s="97"/>
      <c r="K66" s="97">
        <v>116</v>
      </c>
      <c r="L66" s="118">
        <v>143</v>
      </c>
      <c r="M66" s="325">
        <v>168</v>
      </c>
      <c r="N66" s="97"/>
      <c r="O66" s="98"/>
      <c r="P66" s="97"/>
      <c r="Q66" s="97"/>
      <c r="R66" s="97"/>
      <c r="S66" s="97"/>
      <c r="T66" s="97"/>
      <c r="U66" s="97"/>
      <c r="V66" s="97"/>
      <c r="W66" s="97"/>
      <c r="X66" s="96"/>
      <c r="Y66" s="97"/>
      <c r="Z66" s="98"/>
      <c r="AA66" s="97"/>
      <c r="AB66" s="97"/>
      <c r="AC66" s="96"/>
      <c r="AD66" s="97"/>
      <c r="AE66" s="97"/>
      <c r="AF66" s="97"/>
      <c r="AG66" s="23">
        <f>AVERAGE(C66:AF66)</f>
        <v>135.75</v>
      </c>
      <c r="AH66" s="333"/>
    </row>
    <row r="67" spans="1:34" ht="31.5" customHeight="1">
      <c r="A67" s="340"/>
      <c r="B67" s="35" t="s">
        <v>3</v>
      </c>
      <c r="C67" s="96">
        <v>4</v>
      </c>
      <c r="D67" s="97">
        <v>5</v>
      </c>
      <c r="E67" s="97">
        <v>4</v>
      </c>
      <c r="F67" s="97"/>
      <c r="G67" s="97">
        <v>10</v>
      </c>
      <c r="H67" s="97">
        <v>5</v>
      </c>
      <c r="I67" s="97"/>
      <c r="J67" s="97"/>
      <c r="K67" s="97">
        <v>6</v>
      </c>
      <c r="L67" s="97">
        <v>2</v>
      </c>
      <c r="M67" s="97">
        <v>4</v>
      </c>
      <c r="N67" s="97"/>
      <c r="O67" s="98"/>
      <c r="P67" s="97"/>
      <c r="Q67" s="97"/>
      <c r="R67" s="97"/>
      <c r="S67" s="97"/>
      <c r="T67" s="97"/>
      <c r="U67" s="97"/>
      <c r="V67" s="97"/>
      <c r="W67" s="97"/>
      <c r="X67" s="96"/>
      <c r="Y67" s="97"/>
      <c r="Z67" s="98"/>
      <c r="AA67" s="97"/>
      <c r="AB67" s="97"/>
      <c r="AC67" s="96"/>
      <c r="AD67" s="97"/>
      <c r="AE67" s="97"/>
      <c r="AF67" s="97"/>
      <c r="AG67" s="23">
        <f>AVERAGE(C67:AF67)</f>
        <v>5</v>
      </c>
      <c r="AH67" s="333"/>
    </row>
    <row r="68" spans="1:34" ht="31.5" customHeight="1" thickBot="1">
      <c r="A68" s="341"/>
      <c r="B68" s="25" t="s">
        <v>4</v>
      </c>
      <c r="C68" s="249">
        <v>444</v>
      </c>
      <c r="D68" s="260">
        <v>423</v>
      </c>
      <c r="E68" s="248">
        <v>447</v>
      </c>
      <c r="F68" s="248"/>
      <c r="G68" s="167">
        <v>405</v>
      </c>
      <c r="H68" s="167">
        <v>414</v>
      </c>
      <c r="I68" s="248"/>
      <c r="J68" s="248"/>
      <c r="K68" s="167">
        <v>423</v>
      </c>
      <c r="L68" s="174">
        <v>455</v>
      </c>
      <c r="M68" s="324">
        <v>477</v>
      </c>
      <c r="N68" s="248"/>
      <c r="O68" s="250"/>
      <c r="P68" s="248"/>
      <c r="Q68" s="248"/>
      <c r="R68" s="248"/>
      <c r="S68" s="248"/>
      <c r="T68" s="248"/>
      <c r="U68" s="248"/>
      <c r="V68" s="248"/>
      <c r="W68" s="248"/>
      <c r="X68" s="249"/>
      <c r="Y68" s="248"/>
      <c r="Z68" s="250"/>
      <c r="AA68" s="248"/>
      <c r="AB68" s="248"/>
      <c r="AC68" s="249"/>
      <c r="AD68" s="248"/>
      <c r="AE68" s="248"/>
      <c r="AF68" s="248"/>
      <c r="AG68" s="192">
        <f>AVERAGE(C68:AF68)</f>
        <v>436</v>
      </c>
      <c r="AH68" s="334"/>
    </row>
    <row r="69" spans="1:34" ht="31.5" customHeight="1">
      <c r="A69" s="329" t="s">
        <v>23</v>
      </c>
      <c r="B69" s="34" t="s">
        <v>59</v>
      </c>
      <c r="C69" s="262">
        <v>306</v>
      </c>
      <c r="D69" s="116" t="s">
        <v>151</v>
      </c>
      <c r="E69" s="116">
        <v>291</v>
      </c>
      <c r="F69" s="116"/>
      <c r="G69" s="116"/>
      <c r="H69" s="116">
        <v>291</v>
      </c>
      <c r="I69" s="116"/>
      <c r="J69" s="116">
        <v>290</v>
      </c>
      <c r="K69" s="116">
        <v>283</v>
      </c>
      <c r="L69" s="116"/>
      <c r="M69" s="116"/>
      <c r="N69" s="116"/>
      <c r="O69" s="195"/>
      <c r="P69" s="116"/>
      <c r="Q69" s="116"/>
      <c r="R69" s="116"/>
      <c r="S69" s="116"/>
      <c r="T69" s="116"/>
      <c r="U69" s="116"/>
      <c r="V69" s="116"/>
      <c r="W69" s="116"/>
      <c r="X69" s="169"/>
      <c r="Y69" s="116"/>
      <c r="Z69" s="195"/>
      <c r="AA69" s="116"/>
      <c r="AB69" s="116"/>
      <c r="AC69" s="169"/>
      <c r="AD69" s="116"/>
      <c r="AE69" s="116"/>
      <c r="AF69" s="116"/>
      <c r="AG69" s="22">
        <f t="shared" si="4"/>
        <v>292.2</v>
      </c>
      <c r="AH69" s="332" t="s">
        <v>24</v>
      </c>
    </row>
    <row r="70" spans="1:34" ht="31.5" customHeight="1">
      <c r="A70" s="337"/>
      <c r="B70" s="35" t="s">
        <v>2</v>
      </c>
      <c r="C70" s="117">
        <v>139</v>
      </c>
      <c r="D70" s="118" t="s">
        <v>152</v>
      </c>
      <c r="E70" s="118">
        <v>102</v>
      </c>
      <c r="F70" s="118"/>
      <c r="G70" s="118"/>
      <c r="H70" s="118">
        <v>106</v>
      </c>
      <c r="I70" s="118"/>
      <c r="J70" s="118">
        <v>86</v>
      </c>
      <c r="K70" s="118">
        <v>112</v>
      </c>
      <c r="L70" s="118"/>
      <c r="M70" s="118"/>
      <c r="N70" s="118"/>
      <c r="O70" s="200"/>
      <c r="P70" s="118"/>
      <c r="Q70" s="118"/>
      <c r="R70" s="118"/>
      <c r="S70" s="118"/>
      <c r="T70" s="118"/>
      <c r="U70" s="118"/>
      <c r="V70" s="118"/>
      <c r="W70" s="118"/>
      <c r="X70" s="117"/>
      <c r="Y70" s="118"/>
      <c r="Z70" s="200"/>
      <c r="AA70" s="118"/>
      <c r="AB70" s="118"/>
      <c r="AC70" s="117"/>
      <c r="AD70" s="118"/>
      <c r="AE70" s="118"/>
      <c r="AF70" s="118"/>
      <c r="AG70" s="23">
        <f t="shared" si="4"/>
        <v>109</v>
      </c>
      <c r="AH70" s="335"/>
    </row>
    <row r="71" spans="1:34" ht="31.5" customHeight="1">
      <c r="A71" s="337"/>
      <c r="B71" s="35" t="s">
        <v>3</v>
      </c>
      <c r="C71" s="117">
        <v>9</v>
      </c>
      <c r="D71" s="118" t="s">
        <v>153</v>
      </c>
      <c r="E71" s="118">
        <v>13</v>
      </c>
      <c r="F71" s="118"/>
      <c r="G71" s="118"/>
      <c r="H71" s="118">
        <v>14</v>
      </c>
      <c r="I71" s="118"/>
      <c r="J71" s="118">
        <v>15</v>
      </c>
      <c r="K71" s="118">
        <v>15</v>
      </c>
      <c r="L71" s="118"/>
      <c r="M71" s="118"/>
      <c r="N71" s="118"/>
      <c r="O71" s="200"/>
      <c r="P71" s="118"/>
      <c r="Q71" s="118"/>
      <c r="R71" s="118"/>
      <c r="S71" s="118"/>
      <c r="T71" s="118"/>
      <c r="U71" s="118"/>
      <c r="V71" s="118"/>
      <c r="W71" s="118"/>
      <c r="X71" s="117"/>
      <c r="Y71" s="118"/>
      <c r="Z71" s="200"/>
      <c r="AA71" s="118"/>
      <c r="AB71" s="118"/>
      <c r="AC71" s="117"/>
      <c r="AD71" s="118"/>
      <c r="AE71" s="118"/>
      <c r="AF71" s="118"/>
      <c r="AG71" s="23">
        <f t="shared" si="4"/>
        <v>13.2</v>
      </c>
      <c r="AH71" s="335"/>
    </row>
    <row r="72" spans="1:34" ht="31.5" customHeight="1" thickBot="1">
      <c r="A72" s="338"/>
      <c r="B72" s="25" t="s">
        <v>4</v>
      </c>
      <c r="C72" s="259">
        <v>445</v>
      </c>
      <c r="D72" s="270" t="s">
        <v>154</v>
      </c>
      <c r="E72" s="280">
        <v>393</v>
      </c>
      <c r="F72" s="257"/>
      <c r="G72" s="257"/>
      <c r="H72" s="280">
        <v>397</v>
      </c>
      <c r="I72" s="257"/>
      <c r="J72" s="327">
        <v>376</v>
      </c>
      <c r="K72" s="302">
        <v>395</v>
      </c>
      <c r="L72" s="257"/>
      <c r="M72" s="257"/>
      <c r="N72" s="257"/>
      <c r="O72" s="258"/>
      <c r="P72" s="257"/>
      <c r="Q72" s="257"/>
      <c r="R72" s="257"/>
      <c r="S72" s="257"/>
      <c r="T72" s="257"/>
      <c r="U72" s="257"/>
      <c r="V72" s="257"/>
      <c r="W72" s="257"/>
      <c r="X72" s="259"/>
      <c r="Y72" s="257"/>
      <c r="Z72" s="258"/>
      <c r="AA72" s="257"/>
      <c r="AB72" s="257"/>
      <c r="AC72" s="259"/>
      <c r="AD72" s="257"/>
      <c r="AE72" s="257"/>
      <c r="AF72" s="257"/>
      <c r="AG72" s="221">
        <f t="shared" si="4"/>
        <v>401.2</v>
      </c>
      <c r="AH72" s="336"/>
    </row>
    <row r="73" spans="1:34" ht="31.5" customHeight="1" hidden="1">
      <c r="A73" s="339" t="s">
        <v>95</v>
      </c>
      <c r="B73" s="34" t="s">
        <v>59</v>
      </c>
      <c r="C73" s="93"/>
      <c r="D73" s="94"/>
      <c r="E73" s="116"/>
      <c r="F73" s="116"/>
      <c r="G73" s="172"/>
      <c r="H73" s="94"/>
      <c r="I73" s="94"/>
      <c r="J73" s="94"/>
      <c r="K73" s="175"/>
      <c r="L73" s="172"/>
      <c r="M73" s="94"/>
      <c r="N73" s="116"/>
      <c r="O73" s="144"/>
      <c r="P73" s="94"/>
      <c r="Q73" s="175"/>
      <c r="R73" s="175"/>
      <c r="S73" s="94"/>
      <c r="T73" s="94"/>
      <c r="U73" s="94"/>
      <c r="V73" s="116"/>
      <c r="W73" s="172"/>
      <c r="X73" s="93"/>
      <c r="Y73" s="94"/>
      <c r="Z73" s="95"/>
      <c r="AA73" s="175"/>
      <c r="AB73" s="94"/>
      <c r="AC73" s="93"/>
      <c r="AD73" s="94"/>
      <c r="AE73" s="94"/>
      <c r="AF73" s="94"/>
      <c r="AG73" s="22" t="e">
        <f aca="true" t="shared" si="5" ref="AG73:AG84">AVERAGE(C73:AF73)</f>
        <v>#DIV/0!</v>
      </c>
      <c r="AH73" s="332" t="s">
        <v>94</v>
      </c>
    </row>
    <row r="74" spans="1:34" ht="31.5" customHeight="1" hidden="1">
      <c r="A74" s="340"/>
      <c r="B74" s="35" t="s">
        <v>2</v>
      </c>
      <c r="C74" s="96"/>
      <c r="D74" s="120"/>
      <c r="E74" s="173"/>
      <c r="F74" s="173"/>
      <c r="G74" s="173"/>
      <c r="H74" s="97"/>
      <c r="I74" s="97"/>
      <c r="J74" s="120"/>
      <c r="K74" s="118"/>
      <c r="L74" s="149"/>
      <c r="M74" s="189"/>
      <c r="N74" s="120"/>
      <c r="O74" s="98"/>
      <c r="P74" s="97"/>
      <c r="Q74" s="97"/>
      <c r="R74" s="97"/>
      <c r="S74" s="97"/>
      <c r="T74" s="97"/>
      <c r="U74" s="97"/>
      <c r="V74" s="118"/>
      <c r="W74" s="120"/>
      <c r="X74" s="155"/>
      <c r="Y74" s="97"/>
      <c r="Z74" s="98"/>
      <c r="AA74" s="120"/>
      <c r="AB74" s="97"/>
      <c r="AC74" s="96"/>
      <c r="AD74" s="120"/>
      <c r="AE74" s="97"/>
      <c r="AF74" s="120"/>
      <c r="AG74" s="23" t="e">
        <f t="shared" si="5"/>
        <v>#DIV/0!</v>
      </c>
      <c r="AH74" s="333"/>
    </row>
    <row r="75" spans="1:34" ht="31.5" customHeight="1" hidden="1">
      <c r="A75" s="340"/>
      <c r="B75" s="35" t="s">
        <v>3</v>
      </c>
      <c r="C75" s="96"/>
      <c r="D75" s="120"/>
      <c r="E75" s="97"/>
      <c r="F75" s="97"/>
      <c r="G75" s="120"/>
      <c r="H75" s="97"/>
      <c r="I75" s="97"/>
      <c r="J75" s="97"/>
      <c r="K75" s="120"/>
      <c r="L75" s="97"/>
      <c r="M75" s="97"/>
      <c r="N75" s="97"/>
      <c r="O75" s="98"/>
      <c r="P75" s="97"/>
      <c r="Q75" s="97"/>
      <c r="R75" s="97"/>
      <c r="S75" s="97"/>
      <c r="T75" s="97"/>
      <c r="U75" s="97"/>
      <c r="V75" s="97"/>
      <c r="W75" s="97"/>
      <c r="X75" s="96"/>
      <c r="Y75" s="97"/>
      <c r="Z75" s="98"/>
      <c r="AA75" s="120"/>
      <c r="AB75" s="97"/>
      <c r="AC75" s="96"/>
      <c r="AD75" s="97"/>
      <c r="AE75" s="97"/>
      <c r="AF75" s="97"/>
      <c r="AG75" s="23" t="e">
        <f t="shared" si="5"/>
        <v>#DIV/0!</v>
      </c>
      <c r="AH75" s="333"/>
    </row>
    <row r="76" spans="1:34" ht="31.5" customHeight="1" hidden="1" thickBot="1">
      <c r="A76" s="341"/>
      <c r="B76" s="25" t="s">
        <v>4</v>
      </c>
      <c r="C76" s="168"/>
      <c r="D76" s="174"/>
      <c r="E76" s="91"/>
      <c r="F76" s="91"/>
      <c r="G76" s="187"/>
      <c r="H76" s="91"/>
      <c r="I76" s="91"/>
      <c r="J76" s="174"/>
      <c r="K76" s="174"/>
      <c r="L76" s="187"/>
      <c r="M76" s="91"/>
      <c r="N76" s="91"/>
      <c r="O76" s="194"/>
      <c r="P76" s="167"/>
      <c r="Q76" s="91"/>
      <c r="R76" s="91"/>
      <c r="S76" s="91"/>
      <c r="T76" s="91"/>
      <c r="U76" s="91"/>
      <c r="V76" s="91"/>
      <c r="W76" s="91"/>
      <c r="X76" s="92"/>
      <c r="Y76" s="91"/>
      <c r="Z76" s="145"/>
      <c r="AA76" s="174"/>
      <c r="AB76" s="91"/>
      <c r="AC76" s="92"/>
      <c r="AD76" s="91"/>
      <c r="AE76" s="167"/>
      <c r="AF76" s="174"/>
      <c r="AG76" s="40" t="e">
        <f t="shared" si="5"/>
        <v>#DIV/0!</v>
      </c>
      <c r="AH76" s="334"/>
    </row>
    <row r="77" spans="1:34" ht="31.5" customHeight="1" hidden="1">
      <c r="A77" s="339" t="s">
        <v>126</v>
      </c>
      <c r="B77" s="34" t="s">
        <v>59</v>
      </c>
      <c r="C77" s="93">
        <v>289</v>
      </c>
      <c r="D77" s="94"/>
      <c r="E77" s="116"/>
      <c r="F77" s="116"/>
      <c r="G77" s="172"/>
      <c r="H77" s="94"/>
      <c r="I77" s="94"/>
      <c r="J77" s="94"/>
      <c r="K77" s="175"/>
      <c r="L77" s="172"/>
      <c r="M77" s="94"/>
      <c r="N77" s="116"/>
      <c r="O77" s="144"/>
      <c r="P77" s="94"/>
      <c r="Q77" s="175"/>
      <c r="R77" s="175"/>
      <c r="S77" s="94"/>
      <c r="T77" s="94"/>
      <c r="U77" s="94"/>
      <c r="V77" s="116"/>
      <c r="W77" s="172"/>
      <c r="X77" s="93"/>
      <c r="Y77" s="94"/>
      <c r="Z77" s="95"/>
      <c r="AA77" s="175"/>
      <c r="AB77" s="94"/>
      <c r="AC77" s="93"/>
      <c r="AD77" s="94"/>
      <c r="AE77" s="94"/>
      <c r="AF77" s="94"/>
      <c r="AG77" s="22">
        <f>AVERAGE(C77:AF77)</f>
        <v>289</v>
      </c>
      <c r="AH77" s="332" t="s">
        <v>127</v>
      </c>
    </row>
    <row r="78" spans="1:34" ht="31.5" customHeight="1" hidden="1">
      <c r="A78" s="340"/>
      <c r="B78" s="35" t="s">
        <v>2</v>
      </c>
      <c r="C78" s="115">
        <v>159</v>
      </c>
      <c r="D78" s="120"/>
      <c r="E78" s="173"/>
      <c r="F78" s="173"/>
      <c r="G78" s="173"/>
      <c r="H78" s="97"/>
      <c r="I78" s="97"/>
      <c r="J78" s="120"/>
      <c r="K78" s="118"/>
      <c r="L78" s="149"/>
      <c r="M78" s="189"/>
      <c r="N78" s="120"/>
      <c r="O78" s="98"/>
      <c r="P78" s="97"/>
      <c r="Q78" s="97"/>
      <c r="R78" s="97"/>
      <c r="S78" s="97"/>
      <c r="T78" s="97"/>
      <c r="U78" s="97"/>
      <c r="V78" s="118"/>
      <c r="W78" s="120"/>
      <c r="X78" s="155"/>
      <c r="Y78" s="97"/>
      <c r="Z78" s="98"/>
      <c r="AA78" s="120"/>
      <c r="AB78" s="97"/>
      <c r="AC78" s="96"/>
      <c r="AD78" s="120"/>
      <c r="AE78" s="97"/>
      <c r="AF78" s="120"/>
      <c r="AG78" s="222">
        <f>AVERAGE(C78:AF78)</f>
        <v>159</v>
      </c>
      <c r="AH78" s="333"/>
    </row>
    <row r="79" spans="1:34" ht="31.5" customHeight="1" hidden="1">
      <c r="A79" s="340"/>
      <c r="B79" s="35" t="s">
        <v>3</v>
      </c>
      <c r="C79" s="96">
        <v>1</v>
      </c>
      <c r="D79" s="120"/>
      <c r="E79" s="97"/>
      <c r="F79" s="97"/>
      <c r="G79" s="120"/>
      <c r="H79" s="97"/>
      <c r="I79" s="97"/>
      <c r="J79" s="97"/>
      <c r="K79" s="120"/>
      <c r="L79" s="97"/>
      <c r="M79" s="97"/>
      <c r="N79" s="97"/>
      <c r="O79" s="98"/>
      <c r="P79" s="97"/>
      <c r="Q79" s="97"/>
      <c r="R79" s="97"/>
      <c r="S79" s="97"/>
      <c r="T79" s="97"/>
      <c r="U79" s="97"/>
      <c r="V79" s="97"/>
      <c r="W79" s="97"/>
      <c r="X79" s="96"/>
      <c r="Y79" s="97"/>
      <c r="Z79" s="98"/>
      <c r="AA79" s="120"/>
      <c r="AB79" s="97"/>
      <c r="AC79" s="96"/>
      <c r="AD79" s="97"/>
      <c r="AE79" s="97"/>
      <c r="AF79" s="97"/>
      <c r="AG79" s="222">
        <f>AVERAGE(C79:AF79)</f>
        <v>1</v>
      </c>
      <c r="AH79" s="333"/>
    </row>
    <row r="80" spans="1:34" ht="31.5" customHeight="1" hidden="1" thickBot="1">
      <c r="A80" s="341"/>
      <c r="B80" s="25" t="s">
        <v>4</v>
      </c>
      <c r="C80" s="92">
        <v>448</v>
      </c>
      <c r="D80" s="174"/>
      <c r="E80" s="91"/>
      <c r="F80" s="91"/>
      <c r="G80" s="187"/>
      <c r="H80" s="91"/>
      <c r="I80" s="91"/>
      <c r="J80" s="174"/>
      <c r="K80" s="174"/>
      <c r="L80" s="187"/>
      <c r="M80" s="91"/>
      <c r="N80" s="91"/>
      <c r="O80" s="194"/>
      <c r="P80" s="167"/>
      <c r="Q80" s="91"/>
      <c r="R80" s="91"/>
      <c r="S80" s="91"/>
      <c r="T80" s="91"/>
      <c r="U80" s="91"/>
      <c r="V80" s="91"/>
      <c r="W80" s="91"/>
      <c r="X80" s="92"/>
      <c r="Y80" s="91"/>
      <c r="Z80" s="145"/>
      <c r="AA80" s="174"/>
      <c r="AB80" s="91"/>
      <c r="AC80" s="92"/>
      <c r="AD80" s="91"/>
      <c r="AE80" s="167"/>
      <c r="AF80" s="174"/>
      <c r="AG80" s="40">
        <f>AVERAGE(C80:AF80)</f>
        <v>448</v>
      </c>
      <c r="AH80" s="334"/>
    </row>
    <row r="81" spans="1:34" ht="31.5" customHeight="1" hidden="1">
      <c r="A81" s="339" t="s">
        <v>133</v>
      </c>
      <c r="B81" s="34" t="s">
        <v>59</v>
      </c>
      <c r="C81" s="93"/>
      <c r="D81" s="94"/>
      <c r="E81" s="116"/>
      <c r="F81" s="116"/>
      <c r="G81" s="172"/>
      <c r="H81" s="94"/>
      <c r="I81" s="94"/>
      <c r="J81" s="94"/>
      <c r="K81" s="175"/>
      <c r="L81" s="172"/>
      <c r="M81" s="94"/>
      <c r="N81" s="116"/>
      <c r="O81" s="144"/>
      <c r="P81" s="94"/>
      <c r="Q81" s="175"/>
      <c r="R81" s="175"/>
      <c r="S81" s="94"/>
      <c r="T81" s="94"/>
      <c r="U81" s="94"/>
      <c r="V81" s="116"/>
      <c r="W81" s="172"/>
      <c r="X81" s="93"/>
      <c r="Y81" s="94"/>
      <c r="Z81" s="95"/>
      <c r="AA81" s="175"/>
      <c r="AB81" s="94"/>
      <c r="AC81" s="93"/>
      <c r="AD81" s="94"/>
      <c r="AE81" s="94"/>
      <c r="AF81" s="94"/>
      <c r="AG81" s="22" t="e">
        <f t="shared" si="5"/>
        <v>#DIV/0!</v>
      </c>
      <c r="AH81" s="332" t="s">
        <v>134</v>
      </c>
    </row>
    <row r="82" spans="1:34" ht="31.5" customHeight="1" hidden="1">
      <c r="A82" s="340"/>
      <c r="B82" s="35" t="s">
        <v>2</v>
      </c>
      <c r="C82" s="96"/>
      <c r="D82" s="120"/>
      <c r="E82" s="173"/>
      <c r="F82" s="173"/>
      <c r="G82" s="173"/>
      <c r="H82" s="97"/>
      <c r="I82" s="97"/>
      <c r="J82" s="120"/>
      <c r="K82" s="118"/>
      <c r="L82" s="149"/>
      <c r="M82" s="189"/>
      <c r="N82" s="120"/>
      <c r="O82" s="98"/>
      <c r="P82" s="97"/>
      <c r="Q82" s="97"/>
      <c r="R82" s="97"/>
      <c r="S82" s="97"/>
      <c r="T82" s="97"/>
      <c r="U82" s="97"/>
      <c r="V82" s="118"/>
      <c r="W82" s="120"/>
      <c r="X82" s="155"/>
      <c r="Y82" s="97"/>
      <c r="Z82" s="98"/>
      <c r="AA82" s="120"/>
      <c r="AB82" s="97"/>
      <c r="AC82" s="96"/>
      <c r="AD82" s="120"/>
      <c r="AE82" s="97"/>
      <c r="AF82" s="120"/>
      <c r="AG82" s="23" t="e">
        <f t="shared" si="5"/>
        <v>#DIV/0!</v>
      </c>
      <c r="AH82" s="333"/>
    </row>
    <row r="83" spans="1:34" ht="31.5" customHeight="1" hidden="1">
      <c r="A83" s="340"/>
      <c r="B83" s="35" t="s">
        <v>3</v>
      </c>
      <c r="C83" s="96"/>
      <c r="D83" s="120"/>
      <c r="E83" s="97"/>
      <c r="F83" s="97"/>
      <c r="G83" s="120"/>
      <c r="H83" s="97"/>
      <c r="I83" s="97"/>
      <c r="J83" s="97"/>
      <c r="K83" s="120"/>
      <c r="L83" s="97"/>
      <c r="M83" s="97"/>
      <c r="N83" s="97"/>
      <c r="O83" s="98"/>
      <c r="P83" s="97"/>
      <c r="Q83" s="97"/>
      <c r="R83" s="97"/>
      <c r="S83" s="97"/>
      <c r="T83" s="97"/>
      <c r="U83" s="97"/>
      <c r="V83" s="97"/>
      <c r="W83" s="97"/>
      <c r="X83" s="96"/>
      <c r="Y83" s="97"/>
      <c r="Z83" s="98"/>
      <c r="AA83" s="120"/>
      <c r="AB83" s="97"/>
      <c r="AC83" s="96"/>
      <c r="AD83" s="97"/>
      <c r="AE83" s="97"/>
      <c r="AF83" s="97"/>
      <c r="AG83" s="23" t="e">
        <f t="shared" si="5"/>
        <v>#DIV/0!</v>
      </c>
      <c r="AH83" s="333"/>
    </row>
    <row r="84" spans="1:34" ht="31.5" customHeight="1" hidden="1" thickBot="1">
      <c r="A84" s="341"/>
      <c r="B84" s="25" t="s">
        <v>4</v>
      </c>
      <c r="C84" s="168"/>
      <c r="D84" s="174"/>
      <c r="E84" s="91"/>
      <c r="F84" s="91"/>
      <c r="G84" s="187"/>
      <c r="H84" s="91"/>
      <c r="I84" s="91"/>
      <c r="J84" s="174"/>
      <c r="K84" s="174"/>
      <c r="L84" s="187"/>
      <c r="M84" s="91"/>
      <c r="N84" s="91"/>
      <c r="O84" s="194"/>
      <c r="P84" s="167"/>
      <c r="Q84" s="91"/>
      <c r="R84" s="91"/>
      <c r="S84" s="91"/>
      <c r="T84" s="91"/>
      <c r="U84" s="91"/>
      <c r="V84" s="91"/>
      <c r="W84" s="91"/>
      <c r="X84" s="92"/>
      <c r="Y84" s="91"/>
      <c r="Z84" s="145"/>
      <c r="AA84" s="174"/>
      <c r="AB84" s="91"/>
      <c r="AC84" s="92"/>
      <c r="AD84" s="91"/>
      <c r="AE84" s="167"/>
      <c r="AF84" s="174"/>
      <c r="AG84" s="40" t="e">
        <f t="shared" si="5"/>
        <v>#DIV/0!</v>
      </c>
      <c r="AH84" s="334"/>
    </row>
    <row r="88" ht="12.75">
      <c r="E88" s="2" t="s">
        <v>51</v>
      </c>
    </row>
    <row r="95" ht="12.75">
      <c r="L95" s="73" t="s">
        <v>51</v>
      </c>
    </row>
    <row r="103" ht="12.75">
      <c r="S103" s="2" t="s">
        <v>51</v>
      </c>
    </row>
  </sheetData>
  <sheetProtection/>
  <mergeCells count="43">
    <mergeCell ref="A17:A20"/>
    <mergeCell ref="A45:A48"/>
    <mergeCell ref="AH41:AH44"/>
    <mergeCell ref="A37:A40"/>
    <mergeCell ref="A29:A32"/>
    <mergeCell ref="AH29:AH32"/>
    <mergeCell ref="A41:A44"/>
    <mergeCell ref="A2:AH2"/>
    <mergeCell ref="A33:A36"/>
    <mergeCell ref="AH33:AH36"/>
    <mergeCell ref="A3:B3"/>
    <mergeCell ref="A13:A16"/>
    <mergeCell ref="AH25:AH28"/>
    <mergeCell ref="A9:A12"/>
    <mergeCell ref="AH21:AH24"/>
    <mergeCell ref="A5:A8"/>
    <mergeCell ref="AH5:AH8"/>
    <mergeCell ref="AG4:AH4"/>
    <mergeCell ref="AH9:AH12"/>
    <mergeCell ref="A57:A60"/>
    <mergeCell ref="AH37:AH40"/>
    <mergeCell ref="AH57:AH60"/>
    <mergeCell ref="A25:A28"/>
    <mergeCell ref="AH13:AH16"/>
    <mergeCell ref="AH45:AH48"/>
    <mergeCell ref="AH17:AH20"/>
    <mergeCell ref="A21:A24"/>
    <mergeCell ref="A81:A84"/>
    <mergeCell ref="AH81:AH84"/>
    <mergeCell ref="A73:A76"/>
    <mergeCell ref="AH73:AH76"/>
    <mergeCell ref="A77:A80"/>
    <mergeCell ref="AH77:AH80"/>
    <mergeCell ref="A49:A52"/>
    <mergeCell ref="AH49:AH52"/>
    <mergeCell ref="AH69:AH72"/>
    <mergeCell ref="A69:A72"/>
    <mergeCell ref="AH65:AH68"/>
    <mergeCell ref="AH53:AH56"/>
    <mergeCell ref="A53:A56"/>
    <mergeCell ref="AH61:AH64"/>
    <mergeCell ref="A65:A68"/>
    <mergeCell ref="A61:A64"/>
  </mergeCells>
  <printOptions horizontalCentered="1"/>
  <pageMargins left="0" right="0" top="0" bottom="0" header="0" footer="0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1"/>
  <sheetViews>
    <sheetView zoomScale="55" zoomScaleNormal="55" zoomScalePageLayoutView="0" workbookViewId="0" topLeftCell="A1">
      <selection activeCell="F8" sqref="F8"/>
    </sheetView>
  </sheetViews>
  <sheetFormatPr defaultColWidth="9.140625" defaultRowHeight="12.75"/>
  <cols>
    <col min="1" max="1" width="9.140625" style="1" customWidth="1"/>
    <col min="2" max="2" width="8.7109375" style="1" customWidth="1"/>
    <col min="3" max="3" width="33.7109375" style="1" customWidth="1"/>
    <col min="4" max="4" width="20.7109375" style="1" customWidth="1"/>
    <col min="5" max="6" width="9.7109375" style="1" customWidth="1"/>
    <col min="7" max="7" width="8.7109375" style="1" customWidth="1"/>
    <col min="8" max="8" width="33.7109375" style="1" customWidth="1"/>
    <col min="9" max="9" width="19.8515625" style="1" customWidth="1"/>
    <col min="10" max="10" width="9.7109375" style="1" customWidth="1"/>
    <col min="11" max="11" width="8.7109375" style="1" customWidth="1"/>
    <col min="12" max="12" width="33.7109375" style="1" customWidth="1"/>
    <col min="13" max="13" width="19.8515625" style="1" customWidth="1"/>
    <col min="14" max="14" width="9.7109375" style="1" customWidth="1"/>
    <col min="15" max="15" width="8.7109375" style="1" customWidth="1"/>
    <col min="16" max="16" width="33.7109375" style="1" customWidth="1"/>
    <col min="17" max="17" width="19.8515625" style="1" customWidth="1"/>
    <col min="18" max="18" width="13.8515625" style="1" hidden="1" customWidth="1"/>
    <col min="19" max="19" width="0" style="1" hidden="1" customWidth="1"/>
    <col min="20" max="20" width="9.140625" style="1" customWidth="1"/>
    <col min="21" max="21" width="15.7109375" style="1" customWidth="1"/>
    <col min="22" max="16384" width="9.140625" style="1" customWidth="1"/>
  </cols>
  <sheetData>
    <row r="1" spans="2:17" s="19" customFormat="1" ht="44.25" customHeight="1">
      <c r="B1" s="372" t="s">
        <v>117</v>
      </c>
      <c r="C1" s="372"/>
      <c r="D1" s="372"/>
      <c r="E1" s="372"/>
      <c r="F1" s="372"/>
      <c r="G1" s="372"/>
      <c r="H1" s="372"/>
      <c r="I1" s="372"/>
      <c r="M1" s="362" t="s">
        <v>144</v>
      </c>
      <c r="N1" s="362"/>
      <c r="O1" s="362"/>
      <c r="P1" s="362"/>
      <c r="Q1" s="362"/>
    </row>
    <row r="2" spans="2:17" s="20" customFormat="1" ht="60" customHeight="1" thickBot="1">
      <c r="B2" s="373" t="s">
        <v>115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171"/>
      <c r="O2" s="180">
        <v>42681</v>
      </c>
      <c r="P2" s="178"/>
      <c r="Q2" s="178"/>
    </row>
    <row r="3" spans="2:17" ht="50.25" customHeight="1" thickBot="1">
      <c r="B3" s="363" t="s">
        <v>67</v>
      </c>
      <c r="C3" s="364"/>
      <c r="D3" s="364"/>
      <c r="E3" s="365"/>
      <c r="G3" s="366" t="s">
        <v>68</v>
      </c>
      <c r="H3" s="367"/>
      <c r="I3" s="368"/>
      <c r="K3" s="369" t="s">
        <v>69</v>
      </c>
      <c r="L3" s="370"/>
      <c r="M3" s="371"/>
      <c r="O3" s="369" t="s">
        <v>70</v>
      </c>
      <c r="P3" s="370"/>
      <c r="Q3" s="371"/>
    </row>
    <row r="4" spans="2:17" ht="35.25" customHeight="1" thickBot="1">
      <c r="B4" s="28" t="s">
        <v>25</v>
      </c>
      <c r="C4" s="27" t="s">
        <v>92</v>
      </c>
      <c r="D4" s="45" t="s">
        <v>81</v>
      </c>
      <c r="E4" s="26" t="s">
        <v>72</v>
      </c>
      <c r="F4" s="3"/>
      <c r="G4" s="28" t="s">
        <v>25</v>
      </c>
      <c r="H4" s="27" t="s">
        <v>92</v>
      </c>
      <c r="I4" s="45" t="s">
        <v>81</v>
      </c>
      <c r="J4" s="3"/>
      <c r="K4" s="28" t="s">
        <v>25</v>
      </c>
      <c r="L4" s="27" t="s">
        <v>92</v>
      </c>
      <c r="M4" s="45" t="s">
        <v>81</v>
      </c>
      <c r="N4" s="3"/>
      <c r="O4" s="28" t="s">
        <v>25</v>
      </c>
      <c r="P4" s="27" t="s">
        <v>92</v>
      </c>
      <c r="Q4" s="45" t="s">
        <v>81</v>
      </c>
    </row>
    <row r="5" spans="2:21" ht="39.75" customHeight="1">
      <c r="B5" s="68" t="s">
        <v>26</v>
      </c>
      <c r="C5" s="283" t="s">
        <v>28</v>
      </c>
      <c r="D5" s="293">
        <f>'Hráči A+B týmů'!AG44</f>
        <v>453</v>
      </c>
      <c r="E5" s="284">
        <v>3</v>
      </c>
      <c r="F5" s="158">
        <v>1</v>
      </c>
      <c r="G5" s="33" t="s">
        <v>26</v>
      </c>
      <c r="H5" s="285" t="s">
        <v>28</v>
      </c>
      <c r="I5" s="286">
        <f>'Hráči A+B týmů'!AG41</f>
        <v>314.3333333333333</v>
      </c>
      <c r="J5" s="18"/>
      <c r="K5" s="33" t="s">
        <v>26</v>
      </c>
      <c r="L5" s="283" t="s">
        <v>98</v>
      </c>
      <c r="M5" s="290">
        <f>'Hráči A+B týmů'!AG26</f>
        <v>147.66666666666666</v>
      </c>
      <c r="N5" s="18"/>
      <c r="O5" s="33" t="s">
        <v>26</v>
      </c>
      <c r="P5" s="283" t="s">
        <v>98</v>
      </c>
      <c r="Q5" s="290">
        <f>'Hráči A+B týmů'!AG27</f>
        <v>3.6666666666666665</v>
      </c>
      <c r="R5" s="85">
        <f>SUM(Q10*22*5)</f>
        <v>522.5</v>
      </c>
      <c r="S5" s="84" t="s">
        <v>93</v>
      </c>
      <c r="U5" s="201"/>
    </row>
    <row r="6" spans="2:21" ht="39.75" customHeight="1">
      <c r="B6" s="188" t="s">
        <v>29</v>
      </c>
      <c r="C6" s="225" t="s">
        <v>98</v>
      </c>
      <c r="D6" s="282">
        <f>'Hráči A+B týmů'!AG28</f>
        <v>449.77777777777777</v>
      </c>
      <c r="E6" s="274">
        <v>9</v>
      </c>
      <c r="F6" s="158"/>
      <c r="G6" s="188" t="s">
        <v>29</v>
      </c>
      <c r="H6" s="276" t="s">
        <v>40</v>
      </c>
      <c r="I6" s="271">
        <f>'Hráči A+B týmů'!AG9</f>
        <v>305</v>
      </c>
      <c r="J6" s="5"/>
      <c r="K6" s="188" t="s">
        <v>29</v>
      </c>
      <c r="L6" s="307" t="s">
        <v>41</v>
      </c>
      <c r="M6" s="287">
        <f>'Hráči A+B týmů'!AG22</f>
        <v>147</v>
      </c>
      <c r="N6" s="5"/>
      <c r="O6" s="188" t="s">
        <v>29</v>
      </c>
      <c r="P6" s="305" t="s">
        <v>130</v>
      </c>
      <c r="Q6" s="287">
        <f>'Hráči A+B týmů'!AG19</f>
        <v>3.8333333333333335</v>
      </c>
      <c r="R6" s="85" t="e">
        <f>SUM(#REF!*22*5)</f>
        <v>#REF!</v>
      </c>
      <c r="S6" s="84" t="s">
        <v>93</v>
      </c>
      <c r="U6" s="201"/>
    </row>
    <row r="7" spans="2:21" ht="39.75" customHeight="1">
      <c r="B7" s="188" t="s">
        <v>32</v>
      </c>
      <c r="C7" s="307" t="s">
        <v>41</v>
      </c>
      <c r="D7" s="308">
        <f>'Hráči A+B týmů'!AG24</f>
        <v>441.3333333333333</v>
      </c>
      <c r="E7" s="309">
        <v>9</v>
      </c>
      <c r="F7" s="159"/>
      <c r="G7" s="188" t="s">
        <v>32</v>
      </c>
      <c r="H7" s="276" t="s">
        <v>98</v>
      </c>
      <c r="I7" s="271">
        <f>'Hráči A+B týmů'!AG25</f>
        <v>302.1111111111111</v>
      </c>
      <c r="J7" s="5"/>
      <c r="K7" s="188" t="s">
        <v>32</v>
      </c>
      <c r="L7" s="225" t="s">
        <v>37</v>
      </c>
      <c r="M7" s="287">
        <f>'Hráči A+B týmů'!AG38</f>
        <v>146.66666666666666</v>
      </c>
      <c r="N7" s="5"/>
      <c r="O7" s="188" t="s">
        <v>32</v>
      </c>
      <c r="P7" s="225" t="s">
        <v>41</v>
      </c>
      <c r="Q7" s="287">
        <f>'Hráči A+B týmů'!AG23</f>
        <v>4.222222222222222</v>
      </c>
      <c r="R7" s="85">
        <f>SUM(Q13*22*5)</f>
        <v>565.7142857142858</v>
      </c>
      <c r="S7" s="84" t="s">
        <v>93</v>
      </c>
      <c r="U7" s="201"/>
    </row>
    <row r="8" spans="2:21" s="5" customFormat="1" ht="39.75" customHeight="1">
      <c r="B8" s="80" t="s">
        <v>35</v>
      </c>
      <c r="C8" s="42" t="s">
        <v>40</v>
      </c>
      <c r="D8" s="281">
        <f>'Hráči A+B týmů'!AG12</f>
        <v>436.6666666666667</v>
      </c>
      <c r="E8" s="38">
        <v>3</v>
      </c>
      <c r="F8" s="159"/>
      <c r="G8" s="80" t="s">
        <v>35</v>
      </c>
      <c r="H8" s="226" t="s">
        <v>31</v>
      </c>
      <c r="I8" s="306">
        <f>'Hráči A+B týmů'!AG65</f>
        <v>300.25</v>
      </c>
      <c r="K8" s="80" t="s">
        <v>35</v>
      </c>
      <c r="L8" s="42" t="s">
        <v>34</v>
      </c>
      <c r="M8" s="41">
        <f>'Hráči A+B týmů'!AG62</f>
        <v>141</v>
      </c>
      <c r="O8" s="80" t="s">
        <v>35</v>
      </c>
      <c r="P8" s="42" t="s">
        <v>34</v>
      </c>
      <c r="Q8" s="41">
        <f>'Hráči A+B týmů'!AG63</f>
        <v>4.625</v>
      </c>
      <c r="R8" s="85">
        <f>SUM(Q14*22*5)</f>
        <v>635.5555555555555</v>
      </c>
      <c r="S8" s="84" t="s">
        <v>93</v>
      </c>
      <c r="U8" s="201"/>
    </row>
    <row r="9" spans="2:21" s="5" customFormat="1" ht="39.75" customHeight="1">
      <c r="B9" s="80" t="s">
        <v>38</v>
      </c>
      <c r="C9" s="229" t="s">
        <v>130</v>
      </c>
      <c r="D9" s="37">
        <f>'Hráči A+B týmů'!AG20</f>
        <v>436.5</v>
      </c>
      <c r="E9" s="38">
        <v>6</v>
      </c>
      <c r="F9" s="159"/>
      <c r="G9" s="80" t="s">
        <v>38</v>
      </c>
      <c r="H9" s="226" t="s">
        <v>131</v>
      </c>
      <c r="I9" s="41">
        <f>'Hráči A+B týmů'!AG49</f>
        <v>299.6666666666667</v>
      </c>
      <c r="K9" s="80" t="s">
        <v>38</v>
      </c>
      <c r="L9" s="226" t="s">
        <v>137</v>
      </c>
      <c r="M9" s="41">
        <f>'Hráči A+B týmů'!AG54</f>
        <v>140.25</v>
      </c>
      <c r="O9" s="80" t="s">
        <v>38</v>
      </c>
      <c r="P9" s="275" t="s">
        <v>28</v>
      </c>
      <c r="Q9" s="41">
        <f>'Hráči A+B týmů'!AG43</f>
        <v>4.666666666666667</v>
      </c>
      <c r="R9" s="85" t="e">
        <f>SUM(#REF!*22*5)</f>
        <v>#REF!</v>
      </c>
      <c r="S9" s="84" t="s">
        <v>93</v>
      </c>
      <c r="U9" s="201"/>
    </row>
    <row r="10" spans="2:22" s="5" customFormat="1" ht="39.75" customHeight="1">
      <c r="B10" s="80" t="s">
        <v>39</v>
      </c>
      <c r="C10" s="226" t="s">
        <v>31</v>
      </c>
      <c r="D10" s="37">
        <f>'Hráči A+B týmů'!AG68</f>
        <v>436</v>
      </c>
      <c r="E10" s="38">
        <v>8</v>
      </c>
      <c r="F10" s="159"/>
      <c r="G10" s="80" t="s">
        <v>39</v>
      </c>
      <c r="H10" s="79" t="s">
        <v>111</v>
      </c>
      <c r="I10" s="41">
        <f>'Hráči A+B týmů'!AG45</f>
        <v>298.42857142857144</v>
      </c>
      <c r="K10" s="80" t="s">
        <v>39</v>
      </c>
      <c r="L10" s="226" t="s">
        <v>130</v>
      </c>
      <c r="M10" s="41">
        <f>'Hráči A+B týmů'!AG18</f>
        <v>140.66666666666666</v>
      </c>
      <c r="O10" s="80" t="s">
        <v>39</v>
      </c>
      <c r="P10" s="226" t="s">
        <v>137</v>
      </c>
      <c r="Q10" s="41">
        <f>'Hráči A+B týmů'!AG55</f>
        <v>4.75</v>
      </c>
      <c r="R10" s="85">
        <f>SUM(Q20*22*5)</f>
        <v>1613.333333333333</v>
      </c>
      <c r="S10" s="84" t="s">
        <v>93</v>
      </c>
      <c r="U10" s="201"/>
      <c r="V10" s="1"/>
    </row>
    <row r="11" spans="2:21" ht="39.75" customHeight="1">
      <c r="B11" s="80" t="s">
        <v>43</v>
      </c>
      <c r="C11" s="79" t="s">
        <v>111</v>
      </c>
      <c r="D11" s="219">
        <f>'Hráči A+B týmů'!AG48</f>
        <v>435.85714285714283</v>
      </c>
      <c r="E11" s="38">
        <v>7</v>
      </c>
      <c r="F11" s="159"/>
      <c r="G11" s="80" t="s">
        <v>43</v>
      </c>
      <c r="H11" s="275" t="s">
        <v>27</v>
      </c>
      <c r="I11" s="41">
        <f>'Hráči A+B týmů'!AG13</f>
        <v>297.55555555555554</v>
      </c>
      <c r="J11" s="5"/>
      <c r="K11" s="80" t="s">
        <v>43</v>
      </c>
      <c r="L11" s="275" t="s">
        <v>28</v>
      </c>
      <c r="M11" s="41">
        <f>'Hráči A+B týmů'!AG42</f>
        <v>138.66666666666666</v>
      </c>
      <c r="N11" s="5"/>
      <c r="O11" s="80" t="s">
        <v>43</v>
      </c>
      <c r="P11" s="42" t="s">
        <v>37</v>
      </c>
      <c r="Q11" s="41">
        <f>'Hráči A+B týmů'!AG39</f>
        <v>5</v>
      </c>
      <c r="R11" s="85">
        <f>SUM(Q11*22*5)</f>
        <v>550</v>
      </c>
      <c r="S11" s="84" t="s">
        <v>93</v>
      </c>
      <c r="U11" s="201"/>
    </row>
    <row r="12" spans="2:22" ht="39.75" customHeight="1">
      <c r="B12" s="80" t="s">
        <v>44</v>
      </c>
      <c r="C12" s="42" t="s">
        <v>34</v>
      </c>
      <c r="D12" s="281">
        <f>'Hráči A+B týmů'!AG64</f>
        <v>435.875</v>
      </c>
      <c r="E12" s="38">
        <v>8</v>
      </c>
      <c r="F12" s="159"/>
      <c r="G12" s="80" t="s">
        <v>44</v>
      </c>
      <c r="H12" s="229" t="s">
        <v>130</v>
      </c>
      <c r="I12" s="41">
        <f>'Hráči A+B týmů'!AG17</f>
        <v>295.8333333333333</v>
      </c>
      <c r="J12" s="5"/>
      <c r="K12" s="80" t="s">
        <v>44</v>
      </c>
      <c r="L12" s="79" t="s">
        <v>111</v>
      </c>
      <c r="M12" s="41">
        <f>'Hráči A+B týmů'!AG46</f>
        <v>137.42857142857142</v>
      </c>
      <c r="N12" s="5"/>
      <c r="O12" s="80" t="s">
        <v>44</v>
      </c>
      <c r="P12" s="226" t="s">
        <v>31</v>
      </c>
      <c r="Q12" s="41">
        <f>'Hráči A+B týmů'!AG67</f>
        <v>5</v>
      </c>
      <c r="R12" s="85">
        <f>SUM(Q17*22*5)</f>
        <v>691.4285714285713</v>
      </c>
      <c r="S12" s="84" t="s">
        <v>93</v>
      </c>
      <c r="U12" s="201"/>
      <c r="V12" s="5"/>
    </row>
    <row r="13" spans="2:21" s="5" customFormat="1" ht="39.75" customHeight="1">
      <c r="B13" s="152" t="s">
        <v>45</v>
      </c>
      <c r="C13" s="226" t="s">
        <v>131</v>
      </c>
      <c r="D13" s="241">
        <f>'Hráči A+B týmů'!AG52</f>
        <v>432.22222222222223</v>
      </c>
      <c r="E13" s="38">
        <v>9</v>
      </c>
      <c r="F13" s="160"/>
      <c r="G13" s="152" t="s">
        <v>45</v>
      </c>
      <c r="H13" s="275" t="s">
        <v>34</v>
      </c>
      <c r="I13" s="41">
        <f>'Hráči A+B týmů'!AG61</f>
        <v>294.875</v>
      </c>
      <c r="K13" s="152" t="s">
        <v>45</v>
      </c>
      <c r="L13" s="226" t="s">
        <v>31</v>
      </c>
      <c r="M13" s="41">
        <f>'Hráči A+B týmů'!AG66</f>
        <v>135.75</v>
      </c>
      <c r="O13" s="80" t="s">
        <v>45</v>
      </c>
      <c r="P13" s="42" t="s">
        <v>111</v>
      </c>
      <c r="Q13" s="41">
        <f>'Hráči A+B týmů'!AG47</f>
        <v>5.142857142857143</v>
      </c>
      <c r="R13" s="85" t="e">
        <f>SUM(Q26*22*5)</f>
        <v>#DIV/0!</v>
      </c>
      <c r="S13" s="84" t="s">
        <v>93</v>
      </c>
      <c r="U13" s="201"/>
    </row>
    <row r="14" spans="2:21" s="5" customFormat="1" ht="39.75" customHeight="1">
      <c r="B14" s="80" t="s">
        <v>46</v>
      </c>
      <c r="C14" s="42" t="s">
        <v>37</v>
      </c>
      <c r="D14" s="281">
        <f>'Hráči A+B týmů'!AG40</f>
        <v>430.6666666666667</v>
      </c>
      <c r="E14" s="38">
        <v>3</v>
      </c>
      <c r="F14" s="161"/>
      <c r="G14" s="80" t="s">
        <v>46</v>
      </c>
      <c r="H14" s="99" t="s">
        <v>41</v>
      </c>
      <c r="I14" s="41">
        <f>'Hráči A+B týmů'!AG21</f>
        <v>294.3333333333333</v>
      </c>
      <c r="K14" s="80" t="s">
        <v>46</v>
      </c>
      <c r="L14" s="227" t="s">
        <v>36</v>
      </c>
      <c r="M14" s="41">
        <f>'Hráči A+B týmů'!AG58</f>
        <v>135.42857142857142</v>
      </c>
      <c r="O14" s="80" t="s">
        <v>46</v>
      </c>
      <c r="P14" s="42" t="s">
        <v>27</v>
      </c>
      <c r="Q14" s="41">
        <f>'Hráči A+B týmů'!AG15</f>
        <v>5.777777777777778</v>
      </c>
      <c r="R14" s="85">
        <f>SUM(Q5*22*5)</f>
        <v>403.33333333333326</v>
      </c>
      <c r="S14" s="84" t="s">
        <v>93</v>
      </c>
      <c r="U14" s="201"/>
    </row>
    <row r="15" spans="2:22" s="5" customFormat="1" ht="39.75" customHeight="1">
      <c r="B15" s="151" t="s">
        <v>47</v>
      </c>
      <c r="C15" s="42" t="s">
        <v>27</v>
      </c>
      <c r="D15" s="213">
        <f>'Hráči A+B týmů'!AG16</f>
        <v>426.8888888888889</v>
      </c>
      <c r="E15" s="38">
        <v>9</v>
      </c>
      <c r="F15" s="160"/>
      <c r="G15" s="80" t="s">
        <v>47</v>
      </c>
      <c r="H15" s="227" t="s">
        <v>42</v>
      </c>
      <c r="I15" s="41">
        <f>'Hráči A+B týmů'!AG69</f>
        <v>292.2</v>
      </c>
      <c r="K15" s="80" t="s">
        <v>47</v>
      </c>
      <c r="L15" s="226" t="s">
        <v>131</v>
      </c>
      <c r="M15" s="41">
        <f>'Hráči A+B týmů'!AG50</f>
        <v>132.55555555555554</v>
      </c>
      <c r="O15" s="80" t="s">
        <v>47</v>
      </c>
      <c r="P15" s="226" t="s">
        <v>131</v>
      </c>
      <c r="Q15" s="41">
        <f>'Hráči A+B týmů'!AG51</f>
        <v>5.888888888888889</v>
      </c>
      <c r="R15" s="85">
        <f>SUM(Q7*22*5)</f>
        <v>464.44444444444446</v>
      </c>
      <c r="S15" s="84" t="s">
        <v>93</v>
      </c>
      <c r="U15" s="201"/>
      <c r="V15" s="1"/>
    </row>
    <row r="16" spans="2:21" ht="39.75" customHeight="1">
      <c r="B16" s="47" t="s">
        <v>48</v>
      </c>
      <c r="C16" s="226" t="s">
        <v>137</v>
      </c>
      <c r="D16" s="37">
        <f>'Hráči A+B týmů'!AG56</f>
        <v>426</v>
      </c>
      <c r="E16" s="38">
        <v>4</v>
      </c>
      <c r="F16" s="160"/>
      <c r="G16" s="47" t="s">
        <v>48</v>
      </c>
      <c r="H16" s="227" t="s">
        <v>36</v>
      </c>
      <c r="I16" s="41">
        <f>'Hráči A+B týmů'!AG57</f>
        <v>290.14285714285717</v>
      </c>
      <c r="K16" s="47" t="s">
        <v>48</v>
      </c>
      <c r="L16" s="79" t="s">
        <v>40</v>
      </c>
      <c r="M16" s="41">
        <f>'Hráči A+B týmů'!AG10</f>
        <v>131.66666666666666</v>
      </c>
      <c r="N16" s="14"/>
      <c r="O16" s="150" t="s">
        <v>48</v>
      </c>
      <c r="P16" s="79" t="s">
        <v>40</v>
      </c>
      <c r="Q16" s="214">
        <f>'Hráči A+B týmů'!AG11</f>
        <v>6.333333333333333</v>
      </c>
      <c r="R16" s="85">
        <f>SUM(Q18*22*5)</f>
        <v>911.4285714285716</v>
      </c>
      <c r="S16" s="84" t="s">
        <v>93</v>
      </c>
      <c r="U16" s="201"/>
    </row>
    <row r="17" spans="2:22" ht="39.75" customHeight="1">
      <c r="B17" s="150" t="s">
        <v>49</v>
      </c>
      <c r="C17" s="227" t="s">
        <v>36</v>
      </c>
      <c r="D17" s="37">
        <f>'Hráči A+B týmů'!AG60</f>
        <v>425.57142857142856</v>
      </c>
      <c r="E17" s="100">
        <v>7</v>
      </c>
      <c r="F17" s="162"/>
      <c r="G17" s="47" t="s">
        <v>49</v>
      </c>
      <c r="H17" s="229" t="s">
        <v>33</v>
      </c>
      <c r="I17" s="41">
        <f>'Hráči A+B týmů'!AG29</f>
        <v>289</v>
      </c>
      <c r="K17" s="47" t="s">
        <v>49</v>
      </c>
      <c r="L17" s="42" t="s">
        <v>27</v>
      </c>
      <c r="M17" s="41">
        <f>'Hráči A+B týmů'!AG14</f>
        <v>129.33333333333334</v>
      </c>
      <c r="N17" s="14"/>
      <c r="O17" s="47" t="s">
        <v>49</v>
      </c>
      <c r="P17" s="227" t="s">
        <v>36</v>
      </c>
      <c r="Q17" s="41">
        <f>'Hráči A+B týmů'!AG59</f>
        <v>6.285714285714286</v>
      </c>
      <c r="R17" s="85" t="e">
        <f>SUM(#REF!*22*5)</f>
        <v>#REF!</v>
      </c>
      <c r="S17" s="84" t="s">
        <v>93</v>
      </c>
      <c r="U17" s="201"/>
      <c r="V17" s="5"/>
    </row>
    <row r="18" spans="2:21" s="5" customFormat="1" ht="39.75" customHeight="1">
      <c r="B18" s="80" t="s">
        <v>50</v>
      </c>
      <c r="C18" s="229" t="s">
        <v>33</v>
      </c>
      <c r="D18" s="219">
        <f>'Hráči A+B týmů'!AG32</f>
        <v>406.85714285714283</v>
      </c>
      <c r="E18" s="38">
        <v>7</v>
      </c>
      <c r="F18" s="160"/>
      <c r="G18" s="80" t="s">
        <v>50</v>
      </c>
      <c r="H18" s="226" t="s">
        <v>137</v>
      </c>
      <c r="I18" s="41">
        <f>'Hráči A+B týmů'!AG53</f>
        <v>285.75</v>
      </c>
      <c r="J18" s="81"/>
      <c r="K18" s="80" t="s">
        <v>50</v>
      </c>
      <c r="L18" s="229" t="s">
        <v>33</v>
      </c>
      <c r="M18" s="41">
        <f>'Hráči A+B týmů'!AG30</f>
        <v>117.85714285714286</v>
      </c>
      <c r="N18" s="81"/>
      <c r="O18" s="80" t="s">
        <v>50</v>
      </c>
      <c r="P18" s="229" t="s">
        <v>33</v>
      </c>
      <c r="Q18" s="41">
        <f>'Hráči A+B týmů'!AG31</f>
        <v>8.285714285714286</v>
      </c>
      <c r="R18" s="85">
        <f>SUM(Q6*22*5)</f>
        <v>421.66666666666674</v>
      </c>
      <c r="S18" s="84" t="s">
        <v>93</v>
      </c>
      <c r="U18" s="201"/>
    </row>
    <row r="19" spans="2:22" s="5" customFormat="1" ht="39.75" customHeight="1">
      <c r="B19" s="80" t="s">
        <v>75</v>
      </c>
      <c r="C19" s="227" t="s">
        <v>42</v>
      </c>
      <c r="D19" s="219">
        <f>'Hráči A+B týmů'!AG72</f>
        <v>401.2</v>
      </c>
      <c r="E19" s="199">
        <v>5</v>
      </c>
      <c r="F19" s="159"/>
      <c r="G19" s="80" t="s">
        <v>75</v>
      </c>
      <c r="H19" s="42" t="s">
        <v>37</v>
      </c>
      <c r="I19" s="41">
        <f>'Hráči A+B týmů'!AG37</f>
        <v>284</v>
      </c>
      <c r="J19" s="82"/>
      <c r="K19" s="80" t="s">
        <v>75</v>
      </c>
      <c r="L19" s="227" t="s">
        <v>42</v>
      </c>
      <c r="M19" s="41">
        <f>'Hráči A+B týmů'!AG70</f>
        <v>109</v>
      </c>
      <c r="N19" s="82"/>
      <c r="O19" s="80" t="s">
        <v>75</v>
      </c>
      <c r="P19" s="227" t="s">
        <v>42</v>
      </c>
      <c r="Q19" s="41">
        <f>'Hráči A+B týmů'!AG71</f>
        <v>13.2</v>
      </c>
      <c r="R19" s="85" t="e">
        <f>SUM(#REF!*22*5)</f>
        <v>#REF!</v>
      </c>
      <c r="S19" s="84" t="s">
        <v>93</v>
      </c>
      <c r="U19" s="201"/>
      <c r="V19" s="1"/>
    </row>
    <row r="20" spans="2:22" ht="39.75" customHeight="1">
      <c r="B20" s="47" t="s">
        <v>78</v>
      </c>
      <c r="C20" s="228" t="s">
        <v>30</v>
      </c>
      <c r="D20" s="304">
        <f>'Hráči A+B týmů'!AG36</f>
        <v>387.6666666666667</v>
      </c>
      <c r="E20" s="38">
        <v>6</v>
      </c>
      <c r="F20" s="170"/>
      <c r="G20" s="47" t="s">
        <v>78</v>
      </c>
      <c r="H20" s="226" t="s">
        <v>30</v>
      </c>
      <c r="I20" s="41">
        <f>'Hráči A+B týmů'!AG33</f>
        <v>283</v>
      </c>
      <c r="J20" s="82"/>
      <c r="K20" s="80" t="s">
        <v>78</v>
      </c>
      <c r="L20" s="226" t="s">
        <v>30</v>
      </c>
      <c r="M20" s="41">
        <f>'Hráči A+B týmů'!AG34</f>
        <v>104.66666666666667</v>
      </c>
      <c r="N20" s="82"/>
      <c r="O20" s="80" t="s">
        <v>78</v>
      </c>
      <c r="P20" s="228" t="s">
        <v>30</v>
      </c>
      <c r="Q20" s="41">
        <f>'Hráči A+B týmů'!AG35</f>
        <v>14.666666666666666</v>
      </c>
      <c r="R20" s="85">
        <f>SUM(Q18*22*5)</f>
        <v>911.4285714285716</v>
      </c>
      <c r="S20" s="84" t="s">
        <v>93</v>
      </c>
      <c r="V20" s="1" t="s">
        <v>51</v>
      </c>
    </row>
    <row r="21" spans="2:22" ht="39.75" customHeight="1" hidden="1">
      <c r="B21" s="80" t="s">
        <v>79</v>
      </c>
      <c r="G21" s="80" t="s">
        <v>79</v>
      </c>
      <c r="J21" s="82"/>
      <c r="K21" s="80" t="s">
        <v>79</v>
      </c>
      <c r="N21" s="82"/>
      <c r="O21" s="80" t="s">
        <v>79</v>
      </c>
      <c r="R21" s="85" t="e">
        <f>SUM(#REF!*22*5)</f>
        <v>#REF!</v>
      </c>
      <c r="S21" s="84" t="s">
        <v>93</v>
      </c>
      <c r="V21" s="1" t="s">
        <v>51</v>
      </c>
    </row>
    <row r="22" spans="2:19" ht="48" customHeight="1" hidden="1">
      <c r="B22" s="47" t="s">
        <v>99</v>
      </c>
      <c r="G22" s="47" t="s">
        <v>99</v>
      </c>
      <c r="J22" s="82"/>
      <c r="K22" s="80" t="s">
        <v>99</v>
      </c>
      <c r="N22" s="82"/>
      <c r="O22" s="80" t="s">
        <v>99</v>
      </c>
      <c r="R22" s="85" t="e">
        <f>SUM(#REF!*22*5)</f>
        <v>#REF!</v>
      </c>
      <c r="S22" s="84" t="s">
        <v>93</v>
      </c>
    </row>
    <row r="23" spans="2:22" ht="48" customHeight="1" hidden="1">
      <c r="B23" s="47" t="s">
        <v>78</v>
      </c>
      <c r="F23" s="170"/>
      <c r="G23" s="47" t="s">
        <v>78</v>
      </c>
      <c r="J23" s="15"/>
      <c r="K23" s="47" t="s">
        <v>78</v>
      </c>
      <c r="N23" s="15"/>
      <c r="O23" s="47" t="s">
        <v>78</v>
      </c>
      <c r="R23" s="85">
        <f>SUM(Q9*22*5)</f>
        <v>513.3333333333334</v>
      </c>
      <c r="S23" s="84" t="s">
        <v>93</v>
      </c>
      <c r="V23" s="1" t="s">
        <v>51</v>
      </c>
    </row>
    <row r="24" spans="2:22" ht="48" customHeight="1" hidden="1">
      <c r="B24" s="80" t="s">
        <v>79</v>
      </c>
      <c r="G24" s="80" t="s">
        <v>79</v>
      </c>
      <c r="J24" s="15"/>
      <c r="K24" s="80" t="s">
        <v>79</v>
      </c>
      <c r="N24" s="15"/>
      <c r="O24" s="80" t="s">
        <v>79</v>
      </c>
      <c r="R24" s="85" t="e">
        <f>SUM(#REF!*22*5)</f>
        <v>#REF!</v>
      </c>
      <c r="S24" s="84" t="s">
        <v>93</v>
      </c>
      <c r="V24" s="1" t="s">
        <v>51</v>
      </c>
    </row>
    <row r="25" spans="2:22" ht="48" customHeight="1" hidden="1">
      <c r="B25" s="47" t="s">
        <v>99</v>
      </c>
      <c r="C25" s="227" t="s">
        <v>132</v>
      </c>
      <c r="D25" s="219" t="e">
        <f>'Hráči A+B týmů'!#REF!</f>
        <v>#REF!</v>
      </c>
      <c r="E25" s="38"/>
      <c r="G25" s="47" t="s">
        <v>99</v>
      </c>
      <c r="H25" s="227" t="s">
        <v>132</v>
      </c>
      <c r="I25" s="41" t="e">
        <f>'Hráči A+B týmů'!#REF!</f>
        <v>#REF!</v>
      </c>
      <c r="J25" s="15"/>
      <c r="K25" s="47" t="s">
        <v>99</v>
      </c>
      <c r="L25" s="227" t="s">
        <v>132</v>
      </c>
      <c r="M25" s="41" t="e">
        <f>'Hráči A+B týmů'!#REF!</f>
        <v>#REF!</v>
      </c>
      <c r="N25" s="15"/>
      <c r="O25" s="47" t="s">
        <v>99</v>
      </c>
      <c r="P25" s="227" t="s">
        <v>132</v>
      </c>
      <c r="Q25" s="41" t="e">
        <f>'Hráči A+B týmů'!#REF!</f>
        <v>#REF!</v>
      </c>
      <c r="R25" s="85" t="e">
        <f>SUM(#REF!*22*5)</f>
        <v>#REF!</v>
      </c>
      <c r="S25" s="84" t="s">
        <v>93</v>
      </c>
      <c r="V25" s="1" t="s">
        <v>51</v>
      </c>
    </row>
    <row r="26" spans="2:22" ht="48" customHeight="1" hidden="1" thickBot="1">
      <c r="B26" s="47" t="s">
        <v>100</v>
      </c>
      <c r="C26" s="207"/>
      <c r="D26" s="208" t="e">
        <f>'Hráči A+B týmů'!AG8</f>
        <v>#DIV/0!</v>
      </c>
      <c r="E26" s="38"/>
      <c r="G26" s="102" t="s">
        <v>100</v>
      </c>
      <c r="H26" s="207"/>
      <c r="I26" s="41" t="e">
        <f>'Hráči A+B týmů'!AG5</f>
        <v>#DIV/0!</v>
      </c>
      <c r="J26" s="15"/>
      <c r="K26" s="102" t="s">
        <v>100</v>
      </c>
      <c r="L26" s="207"/>
      <c r="M26" s="41" t="e">
        <f>'Hráči A+B týmů'!AG6</f>
        <v>#DIV/0!</v>
      </c>
      <c r="N26" s="15"/>
      <c r="O26" s="102" t="s">
        <v>100</v>
      </c>
      <c r="P26" s="207"/>
      <c r="Q26" s="41" t="e">
        <f>'Hráči A+B týmů'!AG7</f>
        <v>#DIV/0!</v>
      </c>
      <c r="R26" s="85" t="e">
        <f>SUM(Q28*22*5)</f>
        <v>#DIV/0!</v>
      </c>
      <c r="S26" s="84" t="s">
        <v>93</v>
      </c>
      <c r="V26" s="1" t="s">
        <v>51</v>
      </c>
    </row>
    <row r="27" spans="2:22" ht="48" customHeight="1" hidden="1" thickBot="1">
      <c r="B27" s="102"/>
      <c r="C27" s="42"/>
      <c r="D27" s="37" t="e">
        <f>'Hráči A+B týmů'!AG76</f>
        <v>#DIV/0!</v>
      </c>
      <c r="E27" s="100"/>
      <c r="G27" s="209"/>
      <c r="H27" s="42"/>
      <c r="I27" s="41" t="e">
        <f>'Hráči A+B týmů'!AG73</f>
        <v>#DIV/0!</v>
      </c>
      <c r="J27" s="15"/>
      <c r="K27" s="209"/>
      <c r="L27" s="42"/>
      <c r="M27" s="41" t="e">
        <f>'Hráči A+B týmů'!AG74</f>
        <v>#DIV/0!</v>
      </c>
      <c r="N27" s="15"/>
      <c r="O27" s="209"/>
      <c r="P27" s="42"/>
      <c r="Q27" s="41" t="e">
        <f>'Hráči A+B týmů'!AG75</f>
        <v>#DIV/0!</v>
      </c>
      <c r="R27" s="85" t="e">
        <f>SUM(#REF!*22*5)</f>
        <v>#REF!</v>
      </c>
      <c r="S27" s="84" t="s">
        <v>93</v>
      </c>
      <c r="V27" s="1" t="s">
        <v>51</v>
      </c>
    </row>
    <row r="28" spans="2:22" ht="48" customHeight="1" hidden="1" thickBot="1">
      <c r="B28" s="102"/>
      <c r="C28" s="42"/>
      <c r="D28" s="37" t="e">
        <f>'Hráči A+B týmů'!AG84</f>
        <v>#DIV/0!</v>
      </c>
      <c r="E28" s="38"/>
      <c r="G28" s="204"/>
      <c r="H28" s="205"/>
      <c r="I28" s="206" t="e">
        <f>'Hráči A+B týmů'!AG81</f>
        <v>#DIV/0!</v>
      </c>
      <c r="J28" s="15"/>
      <c r="K28" s="210"/>
      <c r="L28" s="103"/>
      <c r="M28" s="104" t="e">
        <f>'Hráči A+B týmů'!AG82</f>
        <v>#DIV/0!</v>
      </c>
      <c r="N28" s="15"/>
      <c r="O28" s="209"/>
      <c r="P28" s="103"/>
      <c r="Q28" s="104" t="e">
        <f>'Hráči A+B týmů'!AG83</f>
        <v>#DIV/0!</v>
      </c>
      <c r="R28" s="85" t="e">
        <f>SUM(#REF!*22*5)</f>
        <v>#REF!</v>
      </c>
      <c r="S28" s="84" t="s">
        <v>93</v>
      </c>
      <c r="V28" s="16"/>
    </row>
    <row r="29" spans="2:22" s="16" customFormat="1" ht="39.75" customHeight="1">
      <c r="B29" s="101" t="s">
        <v>73</v>
      </c>
      <c r="C29" s="90"/>
      <c r="D29" s="90"/>
      <c r="E29" s="90"/>
      <c r="J29" s="17"/>
      <c r="N29" s="17"/>
      <c r="O29" s="78"/>
      <c r="R29" s="86" t="e">
        <f>SUM(R5:R28)</f>
        <v>#REF!</v>
      </c>
      <c r="S29" s="83" t="s">
        <v>93</v>
      </c>
      <c r="V29" s="1"/>
    </row>
    <row r="30" spans="18:19" ht="12.75">
      <c r="R30" s="14"/>
      <c r="S30" s="14"/>
    </row>
    <row r="34" ht="12.75">
      <c r="G34" s="1" t="s">
        <v>51</v>
      </c>
    </row>
    <row r="51" ht="12.75">
      <c r="L51" s="46"/>
    </row>
  </sheetData>
  <sheetProtection/>
  <mergeCells count="7">
    <mergeCell ref="M1:Q1"/>
    <mergeCell ref="B3:E3"/>
    <mergeCell ref="G3:I3"/>
    <mergeCell ref="K3:M3"/>
    <mergeCell ref="O3:Q3"/>
    <mergeCell ref="B1:I1"/>
    <mergeCell ref="B2:M2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="50" zoomScaleNormal="50" zoomScalePageLayoutView="0" workbookViewId="0" topLeftCell="A7">
      <selection activeCell="P10" sqref="P10"/>
    </sheetView>
  </sheetViews>
  <sheetFormatPr defaultColWidth="9.140625" defaultRowHeight="12.75"/>
  <cols>
    <col min="1" max="1" width="29.7109375" style="2" customWidth="1"/>
    <col min="2" max="2" width="7.7109375" style="2" customWidth="1"/>
    <col min="3" max="3" width="30.7109375" style="2" customWidth="1"/>
    <col min="4" max="4" width="14.7109375" style="2" customWidth="1"/>
    <col min="5" max="5" width="13.7109375" style="2" customWidth="1"/>
    <col min="6" max="7" width="22.7109375" style="2" customWidth="1"/>
    <col min="8" max="8" width="15.7109375" style="2" customWidth="1"/>
    <col min="9" max="9" width="7.7109375" style="2" customWidth="1"/>
    <col min="10" max="16384" width="9.140625" style="2" customWidth="1"/>
  </cols>
  <sheetData>
    <row r="1" spans="1:8" ht="64.5" customHeight="1" thickBot="1">
      <c r="A1" s="374" t="s">
        <v>61</v>
      </c>
      <c r="B1" s="375"/>
      <c r="C1" s="375"/>
      <c r="D1" s="375"/>
      <c r="E1" s="375"/>
      <c r="F1" s="375"/>
      <c r="G1" s="375"/>
      <c r="H1" s="376"/>
    </row>
    <row r="2" spans="1:9" s="13" customFormat="1" ht="199.5" customHeight="1">
      <c r="A2" s="377" t="s">
        <v>118</v>
      </c>
      <c r="B2" s="378"/>
      <c r="C2" s="378"/>
      <c r="D2" s="378"/>
      <c r="E2" s="378"/>
      <c r="F2" s="378"/>
      <c r="G2" s="378"/>
      <c r="H2" s="378"/>
      <c r="I2" s="132"/>
    </row>
    <row r="3" spans="1:9" ht="55.5" customHeight="1">
      <c r="A3" s="388" t="s">
        <v>145</v>
      </c>
      <c r="B3" s="388"/>
      <c r="C3" s="388"/>
      <c r="D3" s="388"/>
      <c r="E3" s="388"/>
      <c r="F3" s="388"/>
      <c r="G3" s="388"/>
      <c r="H3" s="388"/>
      <c r="I3" s="130"/>
    </row>
    <row r="4" spans="1:9" ht="55.5" customHeight="1" thickBot="1">
      <c r="A4" s="388" t="s">
        <v>112</v>
      </c>
      <c r="B4" s="388"/>
      <c r="C4" s="388"/>
      <c r="D4" s="388"/>
      <c r="E4" s="388"/>
      <c r="F4" s="388"/>
      <c r="G4" s="388"/>
      <c r="H4" s="388"/>
      <c r="I4" s="130"/>
    </row>
    <row r="5" spans="3:6" ht="83.25" customHeight="1" thickBot="1">
      <c r="C5" s="385" t="s">
        <v>114</v>
      </c>
      <c r="D5" s="386"/>
      <c r="E5" s="386"/>
      <c r="F5" s="387"/>
    </row>
    <row r="6" spans="2:6" ht="49.5" customHeight="1" thickBot="1">
      <c r="B6" s="31"/>
      <c r="C6" s="29" t="s">
        <v>77</v>
      </c>
      <c r="D6" s="30" t="s">
        <v>62</v>
      </c>
      <c r="E6" s="30" t="s">
        <v>63</v>
      </c>
      <c r="F6" s="32" t="s">
        <v>64</v>
      </c>
    </row>
    <row r="7" spans="2:6" ht="57.75" customHeight="1">
      <c r="B7" s="51" t="s">
        <v>26</v>
      </c>
      <c r="C7" s="314" t="s">
        <v>98</v>
      </c>
      <c r="D7" s="315">
        <v>503</v>
      </c>
      <c r="E7" s="316" t="s">
        <v>182</v>
      </c>
      <c r="F7" s="317" t="s">
        <v>91</v>
      </c>
    </row>
    <row r="8" spans="2:6" ht="57.75" customHeight="1">
      <c r="B8" s="50" t="s">
        <v>29</v>
      </c>
      <c r="C8" s="312" t="s">
        <v>111</v>
      </c>
      <c r="D8" s="232">
        <v>499</v>
      </c>
      <c r="E8" s="77" t="s">
        <v>171</v>
      </c>
      <c r="F8" s="313" t="s">
        <v>172</v>
      </c>
    </row>
    <row r="9" spans="2:6" ht="57.75" customHeight="1">
      <c r="B9" s="50" t="s">
        <v>32</v>
      </c>
      <c r="C9" s="69" t="s">
        <v>41</v>
      </c>
      <c r="D9" s="122">
        <v>492</v>
      </c>
      <c r="E9" s="77" t="s">
        <v>182</v>
      </c>
      <c r="F9" s="141" t="s">
        <v>91</v>
      </c>
    </row>
    <row r="10" spans="2:6" ht="57.75" customHeight="1">
      <c r="B10" s="49" t="s">
        <v>35</v>
      </c>
      <c r="C10" s="69" t="s">
        <v>34</v>
      </c>
      <c r="D10" s="122">
        <v>497</v>
      </c>
      <c r="E10" s="77" t="s">
        <v>155</v>
      </c>
      <c r="F10" s="141" t="s">
        <v>139</v>
      </c>
    </row>
    <row r="11" spans="2:6" ht="57.75" customHeight="1">
      <c r="B11" s="49" t="s">
        <v>38</v>
      </c>
      <c r="C11" s="69" t="s">
        <v>98</v>
      </c>
      <c r="D11" s="75">
        <v>484</v>
      </c>
      <c r="E11" s="77" t="s">
        <v>155</v>
      </c>
      <c r="F11" s="141" t="s">
        <v>139</v>
      </c>
    </row>
    <row r="12" spans="2:6" ht="57.75" customHeight="1">
      <c r="B12" s="49" t="s">
        <v>39</v>
      </c>
      <c r="C12" s="69" t="s">
        <v>41</v>
      </c>
      <c r="D12" s="122">
        <v>469</v>
      </c>
      <c r="E12" s="77" t="s">
        <v>171</v>
      </c>
      <c r="F12" s="141" t="s">
        <v>172</v>
      </c>
    </row>
    <row r="13" spans="2:6" ht="57.75" customHeight="1">
      <c r="B13" s="49" t="s">
        <v>43</v>
      </c>
      <c r="C13" s="69" t="s">
        <v>28</v>
      </c>
      <c r="D13" s="122">
        <v>463</v>
      </c>
      <c r="E13" s="77" t="s">
        <v>182</v>
      </c>
      <c r="F13" s="141" t="s">
        <v>91</v>
      </c>
    </row>
    <row r="14" spans="2:9" ht="57.75" customHeight="1">
      <c r="B14" s="49" t="s">
        <v>44</v>
      </c>
      <c r="C14" s="69" t="s">
        <v>98</v>
      </c>
      <c r="D14" s="75">
        <v>462</v>
      </c>
      <c r="E14" s="77" t="s">
        <v>181</v>
      </c>
      <c r="F14" s="141" t="s">
        <v>91</v>
      </c>
      <c r="I14" s="230"/>
    </row>
    <row r="15" spans="2:6" ht="57.75" customHeight="1">
      <c r="B15" s="123" t="s">
        <v>45</v>
      </c>
      <c r="C15" s="69" t="s">
        <v>37</v>
      </c>
      <c r="D15" s="122">
        <v>461</v>
      </c>
      <c r="E15" s="77" t="s">
        <v>156</v>
      </c>
      <c r="F15" s="141" t="s">
        <v>91</v>
      </c>
    </row>
    <row r="16" spans="2:6" ht="57.75" customHeight="1" thickBot="1">
      <c r="B16" s="124" t="s">
        <v>46</v>
      </c>
      <c r="C16" s="310" t="s">
        <v>98</v>
      </c>
      <c r="D16" s="311">
        <v>461</v>
      </c>
      <c r="E16" s="234" t="s">
        <v>171</v>
      </c>
      <c r="F16" s="235" t="s">
        <v>172</v>
      </c>
    </row>
    <row r="17" spans="2:6" ht="72" customHeight="1" thickBot="1">
      <c r="B17" s="10"/>
      <c r="C17" s="10"/>
      <c r="D17" s="382" t="s">
        <v>65</v>
      </c>
      <c r="E17" s="383"/>
      <c r="F17" s="384"/>
    </row>
    <row r="18" spans="4:8" ht="57.75" customHeight="1">
      <c r="D18" s="203">
        <v>2810</v>
      </c>
      <c r="E18" s="67" t="s">
        <v>182</v>
      </c>
      <c r="F18" s="141" t="s">
        <v>91</v>
      </c>
      <c r="H18" s="2" t="s">
        <v>116</v>
      </c>
    </row>
    <row r="19" spans="4:6" ht="57.75" customHeight="1">
      <c r="D19" s="203">
        <v>2748</v>
      </c>
      <c r="E19" s="67" t="s">
        <v>158</v>
      </c>
      <c r="F19" s="141" t="s">
        <v>139</v>
      </c>
    </row>
    <row r="20" spans="4:6" ht="57.75" customHeight="1" thickBot="1">
      <c r="D20" s="233">
        <v>2704</v>
      </c>
      <c r="E20" s="234" t="s">
        <v>171</v>
      </c>
      <c r="F20" s="235" t="s">
        <v>172</v>
      </c>
    </row>
    <row r="21" spans="2:7" ht="57.75" customHeight="1" hidden="1" thickBot="1">
      <c r="B21" s="379" t="s">
        <v>60</v>
      </c>
      <c r="C21" s="380"/>
      <c r="D21" s="380"/>
      <c r="E21" s="380"/>
      <c r="F21" s="381"/>
      <c r="G21" s="131"/>
    </row>
    <row r="22" ht="57.75" customHeight="1"/>
    <row r="23" ht="36" customHeight="1">
      <c r="A23" s="2" t="s">
        <v>51</v>
      </c>
    </row>
    <row r="73" spans="4:7" ht="12.75">
      <c r="D73" s="21"/>
      <c r="E73" s="21"/>
      <c r="F73" s="21"/>
      <c r="G73" s="21"/>
    </row>
    <row r="81" ht="12.75">
      <c r="D81" s="2" t="s">
        <v>51</v>
      </c>
    </row>
  </sheetData>
  <sheetProtection/>
  <mergeCells count="7">
    <mergeCell ref="A1:H1"/>
    <mergeCell ref="A2:H2"/>
    <mergeCell ref="B21:F21"/>
    <mergeCell ref="D17:F17"/>
    <mergeCell ref="C5:F5"/>
    <mergeCell ref="A4:H4"/>
    <mergeCell ref="A3:H3"/>
  </mergeCells>
  <printOptions horizontalCentered="1"/>
  <pageMargins left="0" right="0" top="0.1968503937007874" bottom="0.1968503937007874" header="0.5118110236220472" footer="0.5118110236220472"/>
  <pageSetup fitToHeight="1" fitToWidth="1"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zoomScale="50" zoomScaleNormal="50" zoomScalePageLayoutView="0" workbookViewId="0" topLeftCell="A4">
      <selection activeCell="J19" sqref="J19"/>
    </sheetView>
  </sheetViews>
  <sheetFormatPr defaultColWidth="9.140625" defaultRowHeight="12.75"/>
  <cols>
    <col min="1" max="1" width="29.7109375" style="2" customWidth="1"/>
    <col min="2" max="2" width="7.7109375" style="2" customWidth="1"/>
    <col min="3" max="3" width="30.7109375" style="2" customWidth="1"/>
    <col min="4" max="4" width="14.7109375" style="2" customWidth="1"/>
    <col min="5" max="5" width="13.7109375" style="2" customWidth="1"/>
    <col min="6" max="7" width="22.7109375" style="2" customWidth="1"/>
    <col min="8" max="8" width="15.7109375" style="2" customWidth="1"/>
    <col min="9" max="9" width="7.7109375" style="2" customWidth="1"/>
    <col min="10" max="16384" width="9.140625" style="2" customWidth="1"/>
  </cols>
  <sheetData>
    <row r="1" spans="1:8" ht="64.5" customHeight="1" thickBot="1">
      <c r="A1" s="374" t="s">
        <v>61</v>
      </c>
      <c r="B1" s="375"/>
      <c r="C1" s="375"/>
      <c r="D1" s="375"/>
      <c r="E1" s="375"/>
      <c r="F1" s="375"/>
      <c r="G1" s="375"/>
      <c r="H1" s="376"/>
    </row>
    <row r="2" spans="1:9" s="13" customFormat="1" ht="199.5" customHeight="1">
      <c r="A2" s="377" t="s">
        <v>119</v>
      </c>
      <c r="B2" s="378"/>
      <c r="C2" s="378"/>
      <c r="D2" s="378"/>
      <c r="E2" s="378"/>
      <c r="F2" s="378"/>
      <c r="G2" s="378"/>
      <c r="H2" s="378"/>
      <c r="I2" s="132"/>
    </row>
    <row r="3" spans="1:9" ht="55.5" customHeight="1">
      <c r="A3" s="388" t="s">
        <v>145</v>
      </c>
      <c r="B3" s="388"/>
      <c r="C3" s="388"/>
      <c r="D3" s="388"/>
      <c r="E3" s="388"/>
      <c r="F3" s="388"/>
      <c r="G3" s="388"/>
      <c r="H3" s="388"/>
      <c r="I3" s="130"/>
    </row>
    <row r="4" spans="1:9" ht="55.5" customHeight="1" thickBot="1">
      <c r="A4" s="388" t="s">
        <v>112</v>
      </c>
      <c r="B4" s="388"/>
      <c r="C4" s="388"/>
      <c r="D4" s="388"/>
      <c r="E4" s="388"/>
      <c r="F4" s="388"/>
      <c r="G4" s="388"/>
      <c r="H4" s="388"/>
      <c r="I4" s="130"/>
    </row>
    <row r="5" spans="3:6" ht="83.25" customHeight="1" thickBot="1">
      <c r="C5" s="392" t="s">
        <v>120</v>
      </c>
      <c r="D5" s="393"/>
      <c r="E5" s="393"/>
      <c r="F5" s="394"/>
    </row>
    <row r="6" spans="2:6" ht="49.5" customHeight="1" thickBot="1">
      <c r="B6" s="31"/>
      <c r="C6" s="177" t="s">
        <v>77</v>
      </c>
      <c r="D6" s="30" t="s">
        <v>62</v>
      </c>
      <c r="E6" s="30" t="s">
        <v>63</v>
      </c>
      <c r="F6" s="32" t="s">
        <v>64</v>
      </c>
    </row>
    <row r="7" spans="2:6" ht="57.75" customHeight="1">
      <c r="B7" s="147" t="s">
        <v>26</v>
      </c>
      <c r="C7" s="183" t="s">
        <v>31</v>
      </c>
      <c r="D7" s="318">
        <v>477</v>
      </c>
      <c r="E7" s="184" t="s">
        <v>182</v>
      </c>
      <c r="F7" s="148" t="s">
        <v>139</v>
      </c>
    </row>
    <row r="8" spans="2:6" ht="57.75" customHeight="1">
      <c r="B8" s="231" t="s">
        <v>29</v>
      </c>
      <c r="C8" s="142" t="s">
        <v>36</v>
      </c>
      <c r="D8" s="220">
        <v>470</v>
      </c>
      <c r="E8" s="77" t="s">
        <v>182</v>
      </c>
      <c r="F8" s="182" t="s">
        <v>139</v>
      </c>
    </row>
    <row r="9" spans="2:6" ht="57.75" customHeight="1">
      <c r="B9" s="50" t="s">
        <v>32</v>
      </c>
      <c r="C9" s="142" t="s">
        <v>131</v>
      </c>
      <c r="D9" s="232">
        <v>461</v>
      </c>
      <c r="E9" s="77" t="s">
        <v>173</v>
      </c>
      <c r="F9" s="182" t="s">
        <v>91</v>
      </c>
    </row>
    <row r="10" spans="2:6" ht="57.75" customHeight="1">
      <c r="B10" s="49" t="s">
        <v>35</v>
      </c>
      <c r="C10" s="142" t="s">
        <v>131</v>
      </c>
      <c r="D10" s="232">
        <v>448</v>
      </c>
      <c r="E10" s="77" t="s">
        <v>157</v>
      </c>
      <c r="F10" s="182" t="s">
        <v>140</v>
      </c>
    </row>
    <row r="11" spans="2:6" ht="57.75" customHeight="1">
      <c r="B11" s="49" t="s">
        <v>38</v>
      </c>
      <c r="C11" s="142" t="s">
        <v>31</v>
      </c>
      <c r="D11" s="220">
        <v>447</v>
      </c>
      <c r="E11" s="77" t="s">
        <v>159</v>
      </c>
      <c r="F11" s="182" t="s">
        <v>91</v>
      </c>
    </row>
    <row r="12" spans="2:6" ht="57.75" customHeight="1">
      <c r="B12" s="121" t="s">
        <v>39</v>
      </c>
      <c r="C12" s="142" t="s">
        <v>135</v>
      </c>
      <c r="D12" s="232">
        <v>446</v>
      </c>
      <c r="E12" s="77" t="s">
        <v>182</v>
      </c>
      <c r="F12" s="182" t="s">
        <v>139</v>
      </c>
    </row>
    <row r="13" spans="2:6" ht="57.75" customHeight="1">
      <c r="B13" s="121" t="s">
        <v>43</v>
      </c>
      <c r="C13" s="142" t="s">
        <v>42</v>
      </c>
      <c r="D13" s="220">
        <v>445</v>
      </c>
      <c r="E13" s="77" t="s">
        <v>157</v>
      </c>
      <c r="F13" s="182" t="s">
        <v>140</v>
      </c>
    </row>
    <row r="14" spans="2:6" ht="57.75" customHeight="1">
      <c r="B14" s="49" t="s">
        <v>44</v>
      </c>
      <c r="C14" s="142" t="s">
        <v>137</v>
      </c>
      <c r="D14" s="220">
        <v>445</v>
      </c>
      <c r="E14" s="77" t="s">
        <v>167</v>
      </c>
      <c r="F14" s="182" t="s">
        <v>91</v>
      </c>
    </row>
    <row r="15" spans="2:6" ht="57.75" customHeight="1">
      <c r="B15" s="52" t="s">
        <v>45</v>
      </c>
      <c r="C15" s="142" t="s">
        <v>135</v>
      </c>
      <c r="D15" s="232">
        <v>444</v>
      </c>
      <c r="E15" s="77" t="s">
        <v>155</v>
      </c>
      <c r="F15" s="182" t="s">
        <v>91</v>
      </c>
    </row>
    <row r="16" spans="2:6" ht="57.75" customHeight="1" thickBot="1">
      <c r="B16" s="53" t="s">
        <v>46</v>
      </c>
      <c r="C16" s="244" t="s">
        <v>31</v>
      </c>
      <c r="D16" s="245">
        <v>444</v>
      </c>
      <c r="E16" s="246" t="s">
        <v>157</v>
      </c>
      <c r="F16" s="247" t="s">
        <v>140</v>
      </c>
    </row>
    <row r="17" spans="2:6" ht="72" customHeight="1" thickBot="1">
      <c r="B17" s="11"/>
      <c r="C17" s="12"/>
      <c r="D17" s="389" t="s">
        <v>66</v>
      </c>
      <c r="E17" s="390"/>
      <c r="F17" s="391"/>
    </row>
    <row r="18" spans="4:6" ht="57.75" customHeight="1">
      <c r="D18" s="272">
        <v>2595</v>
      </c>
      <c r="E18" s="134"/>
      <c r="F18" s="185" t="s">
        <v>91</v>
      </c>
    </row>
    <row r="19" spans="4:6" ht="57.75" customHeight="1">
      <c r="D19" s="273">
        <v>2587</v>
      </c>
      <c r="E19" s="154" t="s">
        <v>157</v>
      </c>
      <c r="F19" s="76" t="s">
        <v>140</v>
      </c>
    </row>
    <row r="20" spans="4:6" ht="57.75" customHeight="1" thickBot="1">
      <c r="D20" s="319">
        <v>2551</v>
      </c>
      <c r="E20" s="153" t="s">
        <v>182</v>
      </c>
      <c r="F20" s="125" t="s">
        <v>139</v>
      </c>
    </row>
    <row r="21" spans="2:7" ht="57.75" customHeight="1" hidden="1" thickBot="1">
      <c r="B21" s="379" t="s">
        <v>60</v>
      </c>
      <c r="C21" s="380"/>
      <c r="D21" s="380"/>
      <c r="E21" s="380"/>
      <c r="F21" s="381"/>
      <c r="G21" s="131"/>
    </row>
    <row r="22" ht="57.75" customHeight="1"/>
    <row r="23" ht="36" customHeight="1">
      <c r="A23" s="2" t="s">
        <v>51</v>
      </c>
    </row>
    <row r="73" spans="4:7" ht="12.75">
      <c r="D73" s="21"/>
      <c r="E73" s="21"/>
      <c r="F73" s="21"/>
      <c r="G73" s="21"/>
    </row>
    <row r="80" ht="35.25">
      <c r="B80" s="230" t="s">
        <v>138</v>
      </c>
    </row>
  </sheetData>
  <sheetProtection/>
  <mergeCells count="7">
    <mergeCell ref="A1:H1"/>
    <mergeCell ref="A2:H2"/>
    <mergeCell ref="B21:F21"/>
    <mergeCell ref="D17:F17"/>
    <mergeCell ref="C5:F5"/>
    <mergeCell ref="A4:H4"/>
    <mergeCell ref="A3:H3"/>
  </mergeCells>
  <printOptions horizontalCentered="1" verticalCentered="1"/>
  <pageMargins left="0" right="0" top="0.1968503937007874" bottom="0.1968503937007874" header="0.5118110236220472" footer="0.5118110236220472"/>
  <pageSetup fitToHeight="1" fitToWidth="1" horizontalDpi="300" verticalDpi="3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="50" zoomScaleNormal="50" zoomScalePageLayoutView="0" workbookViewId="0" topLeftCell="A1">
      <selection activeCell="D13" sqref="D13"/>
    </sheetView>
  </sheetViews>
  <sheetFormatPr defaultColWidth="9.140625" defaultRowHeight="43.5" customHeight="1"/>
  <cols>
    <col min="1" max="1" width="90.8515625" style="1" customWidth="1"/>
    <col min="2" max="2" width="24.7109375" style="1" customWidth="1"/>
    <col min="3" max="3" width="34.7109375" style="1" customWidth="1"/>
    <col min="4" max="4" width="21.28125" style="1" bestFit="1" customWidth="1"/>
    <col min="5" max="5" width="25.7109375" style="1" customWidth="1"/>
    <col min="6" max="28" width="6.7109375" style="1" customWidth="1"/>
    <col min="29" max="16384" width="9.140625" style="1" customWidth="1"/>
  </cols>
  <sheetData>
    <row r="1" spans="1:17" s="9" customFormat="1" ht="43.5" customHeight="1">
      <c r="A1" s="396" t="s">
        <v>117</v>
      </c>
      <c r="B1" s="396"/>
      <c r="C1" s="8"/>
      <c r="D1" s="395" t="s">
        <v>144</v>
      </c>
      <c r="E1" s="395"/>
      <c r="L1" s="7"/>
      <c r="M1" s="7"/>
      <c r="N1" s="7"/>
      <c r="O1" s="7"/>
      <c r="P1" s="7"/>
      <c r="Q1" s="7"/>
    </row>
    <row r="2" spans="1:14" ht="60" customHeight="1" thickBot="1">
      <c r="A2" s="397" t="s">
        <v>71</v>
      </c>
      <c r="B2" s="397"/>
      <c r="C2" s="397"/>
      <c r="D2" s="397"/>
      <c r="E2" s="397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65.25" customHeight="1" thickBot="1">
      <c r="A3" s="398" t="s">
        <v>121</v>
      </c>
      <c r="B3" s="399"/>
      <c r="C3" s="399"/>
      <c r="D3" s="399"/>
      <c r="E3" s="400"/>
      <c r="F3" s="6"/>
      <c r="G3" s="6"/>
      <c r="H3" s="6"/>
      <c r="I3" s="6"/>
      <c r="J3" s="6"/>
      <c r="K3" s="6"/>
      <c r="L3" s="6"/>
      <c r="M3" s="6"/>
      <c r="N3" s="6"/>
    </row>
    <row r="4" spans="1:14" s="5" customFormat="1" ht="51" customHeight="1" thickBot="1">
      <c r="A4" s="181">
        <f>'100hs, PLNÉ, DORÁŽKA'!O2</f>
        <v>42681</v>
      </c>
      <c r="B4" s="44" t="s">
        <v>52</v>
      </c>
      <c r="C4" s="62" t="s">
        <v>89</v>
      </c>
      <c r="D4" s="63" t="s">
        <v>53</v>
      </c>
      <c r="E4" s="64" t="s">
        <v>54</v>
      </c>
      <c r="F4" s="6"/>
      <c r="G4" s="6"/>
      <c r="H4" s="6"/>
      <c r="I4" s="6"/>
      <c r="J4" s="6"/>
      <c r="K4" s="6"/>
      <c r="L4" s="6"/>
      <c r="M4" s="6"/>
      <c r="N4" s="6"/>
    </row>
    <row r="5" spans="1:5" ht="63" customHeight="1">
      <c r="A5" s="236" t="s">
        <v>82</v>
      </c>
      <c r="B5" s="237">
        <v>503</v>
      </c>
      <c r="C5" s="238" t="s">
        <v>98</v>
      </c>
      <c r="D5" s="239" t="s">
        <v>182</v>
      </c>
      <c r="E5" s="240" t="s">
        <v>91</v>
      </c>
    </row>
    <row r="6" spans="1:5" ht="63" customHeight="1">
      <c r="A6" s="54" t="s">
        <v>83</v>
      </c>
      <c r="B6" s="71">
        <v>499</v>
      </c>
      <c r="C6" s="217" t="s">
        <v>111</v>
      </c>
      <c r="D6" s="218" t="s">
        <v>171</v>
      </c>
      <c r="E6" s="43" t="s">
        <v>172</v>
      </c>
    </row>
    <row r="7" spans="1:6" ht="63" customHeight="1">
      <c r="A7" s="54" t="s">
        <v>84</v>
      </c>
      <c r="B7" s="212">
        <v>327</v>
      </c>
      <c r="C7" s="202" t="s">
        <v>98</v>
      </c>
      <c r="D7" s="211" t="s">
        <v>182</v>
      </c>
      <c r="E7" s="242" t="s">
        <v>91</v>
      </c>
      <c r="F7" s="5"/>
    </row>
    <row r="8" spans="1:5" ht="63" customHeight="1">
      <c r="A8" s="54" t="s">
        <v>85</v>
      </c>
      <c r="B8" s="71">
        <v>180</v>
      </c>
      <c r="C8" s="217" t="s">
        <v>111</v>
      </c>
      <c r="D8" s="218" t="s">
        <v>171</v>
      </c>
      <c r="E8" s="43" t="s">
        <v>172</v>
      </c>
    </row>
    <row r="9" spans="1:5" ht="63" customHeight="1">
      <c r="A9" s="54" t="s">
        <v>88</v>
      </c>
      <c r="B9" s="71">
        <v>262</v>
      </c>
      <c r="C9" s="202" t="s">
        <v>98</v>
      </c>
      <c r="D9" s="211" t="s">
        <v>182</v>
      </c>
      <c r="E9" s="242" t="s">
        <v>91</v>
      </c>
    </row>
    <row r="10" spans="1:5" ht="63" customHeight="1">
      <c r="A10" s="54" t="s">
        <v>86</v>
      </c>
      <c r="B10" s="71">
        <v>174</v>
      </c>
      <c r="C10" s="202" t="s">
        <v>98</v>
      </c>
      <c r="D10" s="211" t="s">
        <v>182</v>
      </c>
      <c r="E10" s="242" t="s">
        <v>91</v>
      </c>
    </row>
    <row r="11" spans="1:5" ht="63" customHeight="1">
      <c r="A11" s="54" t="s">
        <v>87</v>
      </c>
      <c r="B11" s="71">
        <v>108</v>
      </c>
      <c r="C11" s="217" t="s">
        <v>111</v>
      </c>
      <c r="D11" s="218" t="s">
        <v>171</v>
      </c>
      <c r="E11" s="43" t="s">
        <v>172</v>
      </c>
    </row>
    <row r="12" spans="1:5" ht="63" customHeight="1">
      <c r="A12" s="54" t="s">
        <v>58</v>
      </c>
      <c r="B12" s="71">
        <v>2810</v>
      </c>
      <c r="C12" s="165"/>
      <c r="D12" s="216">
        <v>42678</v>
      </c>
      <c r="E12" s="48" t="s">
        <v>91</v>
      </c>
    </row>
    <row r="13" spans="1:5" ht="63" customHeight="1" thickBot="1">
      <c r="A13" s="70" t="s">
        <v>57</v>
      </c>
      <c r="B13" s="72">
        <v>2704</v>
      </c>
      <c r="C13" s="215"/>
      <c r="D13" s="218" t="s">
        <v>171</v>
      </c>
      <c r="E13" s="43" t="s">
        <v>172</v>
      </c>
    </row>
    <row r="14" spans="1:5" s="128" customFormat="1" ht="63" customHeight="1">
      <c r="A14" s="87"/>
      <c r="B14" s="126"/>
      <c r="C14" s="127"/>
      <c r="D14" s="88"/>
      <c r="E14" s="89"/>
    </row>
    <row r="15" spans="1:5" s="128" customFormat="1" ht="63" customHeight="1">
      <c r="A15" s="87"/>
      <c r="B15" s="126"/>
      <c r="C15" s="127"/>
      <c r="D15" s="88"/>
      <c r="E15" s="89"/>
    </row>
  </sheetData>
  <sheetProtection/>
  <mergeCells count="4">
    <mergeCell ref="D1:E1"/>
    <mergeCell ref="A1:B1"/>
    <mergeCell ref="A2:E2"/>
    <mergeCell ref="A3:E3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="50" zoomScaleNormal="50" zoomScalePageLayoutView="0" workbookViewId="0" topLeftCell="A1">
      <selection activeCell="L12" sqref="L12"/>
    </sheetView>
  </sheetViews>
  <sheetFormatPr defaultColWidth="9.140625" defaultRowHeight="43.5" customHeight="1"/>
  <cols>
    <col min="1" max="1" width="90.8515625" style="1" customWidth="1"/>
    <col min="2" max="2" width="24.7109375" style="1" customWidth="1"/>
    <col min="3" max="3" width="34.7109375" style="1" customWidth="1"/>
    <col min="4" max="4" width="17.7109375" style="1" customWidth="1"/>
    <col min="5" max="5" width="25.7109375" style="1" customWidth="1"/>
    <col min="6" max="28" width="6.7109375" style="1" customWidth="1"/>
    <col min="29" max="16384" width="9.140625" style="1" customWidth="1"/>
  </cols>
  <sheetData>
    <row r="1" spans="1:5" s="129" customFormat="1" ht="43.5" customHeight="1">
      <c r="A1" s="396" t="s">
        <v>117</v>
      </c>
      <c r="B1" s="396"/>
      <c r="C1" s="8"/>
      <c r="D1" s="395" t="s">
        <v>144</v>
      </c>
      <c r="E1" s="395"/>
    </row>
    <row r="2" spans="1:5" s="81" customFormat="1" ht="60" customHeight="1" thickBot="1">
      <c r="A2" s="397" t="s">
        <v>71</v>
      </c>
      <c r="B2" s="397"/>
      <c r="C2" s="397"/>
      <c r="D2" s="397"/>
      <c r="E2" s="397"/>
    </row>
    <row r="3" spans="1:5" s="5" customFormat="1" ht="66" customHeight="1" thickBot="1">
      <c r="A3" s="401" t="s">
        <v>122</v>
      </c>
      <c r="B3" s="402"/>
      <c r="C3" s="402"/>
      <c r="D3" s="402"/>
      <c r="E3" s="403"/>
    </row>
    <row r="4" spans="1:14" s="5" customFormat="1" ht="51" customHeight="1" thickBot="1">
      <c r="A4" s="181">
        <f>'100hs, PLNÉ, DORÁŽKA'!O2</f>
        <v>42681</v>
      </c>
      <c r="B4" s="44" t="s">
        <v>52</v>
      </c>
      <c r="C4" s="62" t="s">
        <v>89</v>
      </c>
      <c r="D4" s="63" t="s">
        <v>53</v>
      </c>
      <c r="E4" s="64" t="s">
        <v>54</v>
      </c>
      <c r="F4" s="6"/>
      <c r="G4" s="6"/>
      <c r="H4" s="6"/>
      <c r="I4" s="6"/>
      <c r="J4" s="6"/>
      <c r="K4" s="6"/>
      <c r="L4" s="6"/>
      <c r="M4" s="6"/>
      <c r="N4" s="6"/>
    </row>
    <row r="5" spans="1:5" ht="63" customHeight="1">
      <c r="A5" s="55" t="s">
        <v>82</v>
      </c>
      <c r="B5" s="65">
        <v>461</v>
      </c>
      <c r="C5" s="59" t="s">
        <v>131</v>
      </c>
      <c r="D5" s="57" t="s">
        <v>173</v>
      </c>
      <c r="E5" s="58" t="s">
        <v>91</v>
      </c>
    </row>
    <row r="6" spans="1:8" ht="63" customHeight="1">
      <c r="A6" s="56" t="s">
        <v>83</v>
      </c>
      <c r="B6" s="65">
        <v>477</v>
      </c>
      <c r="C6" s="59" t="s">
        <v>31</v>
      </c>
      <c r="D6" s="60" t="s">
        <v>182</v>
      </c>
      <c r="E6" s="176" t="s">
        <v>139</v>
      </c>
      <c r="H6" s="81"/>
    </row>
    <row r="7" spans="1:5" ht="63" customHeight="1">
      <c r="A7" s="56" t="s">
        <v>84</v>
      </c>
      <c r="B7" s="65">
        <v>316</v>
      </c>
      <c r="C7" s="59" t="s">
        <v>131</v>
      </c>
      <c r="D7" s="60" t="s">
        <v>157</v>
      </c>
      <c r="E7" s="176" t="s">
        <v>140</v>
      </c>
    </row>
    <row r="8" spans="1:5" ht="63" customHeight="1">
      <c r="A8" s="56" t="s">
        <v>85</v>
      </c>
      <c r="B8" s="65">
        <v>152</v>
      </c>
      <c r="C8" s="59" t="s">
        <v>174</v>
      </c>
      <c r="D8" s="60" t="s">
        <v>175</v>
      </c>
      <c r="E8" s="176" t="s">
        <v>176</v>
      </c>
    </row>
    <row r="9" spans="1:5" ht="63" customHeight="1">
      <c r="A9" s="56" t="s">
        <v>88</v>
      </c>
      <c r="B9" s="65">
        <v>252</v>
      </c>
      <c r="C9" s="59" t="s">
        <v>31</v>
      </c>
      <c r="D9" s="60" t="s">
        <v>182</v>
      </c>
      <c r="E9" s="176" t="s">
        <v>139</v>
      </c>
    </row>
    <row r="10" spans="1:5" ht="63" customHeight="1">
      <c r="A10" s="56" t="s">
        <v>86</v>
      </c>
      <c r="B10" s="65">
        <v>169</v>
      </c>
      <c r="C10" s="59" t="s">
        <v>131</v>
      </c>
      <c r="D10" s="60" t="s">
        <v>157</v>
      </c>
      <c r="E10" s="176" t="s">
        <v>140</v>
      </c>
    </row>
    <row r="11" spans="1:5" ht="63" customHeight="1">
      <c r="A11" s="56" t="s">
        <v>87</v>
      </c>
      <c r="B11" s="65">
        <v>98</v>
      </c>
      <c r="C11" s="59" t="s">
        <v>31</v>
      </c>
      <c r="D11" s="60" t="s">
        <v>182</v>
      </c>
      <c r="E11" s="176" t="s">
        <v>139</v>
      </c>
    </row>
    <row r="12" spans="1:5" ht="63" customHeight="1">
      <c r="A12" s="56" t="s">
        <v>56</v>
      </c>
      <c r="B12" s="65">
        <v>2595</v>
      </c>
      <c r="C12" s="163"/>
      <c r="D12" s="57"/>
      <c r="E12" s="58" t="s">
        <v>91</v>
      </c>
    </row>
    <row r="13" spans="1:5" ht="63" customHeight="1" thickBot="1">
      <c r="A13" s="61" t="s">
        <v>55</v>
      </c>
      <c r="B13" s="66">
        <v>2587</v>
      </c>
      <c r="C13" s="164"/>
      <c r="D13" s="223" t="s">
        <v>157</v>
      </c>
      <c r="E13" s="186" t="s">
        <v>141</v>
      </c>
    </row>
  </sheetData>
  <sheetProtection/>
  <mergeCells count="4">
    <mergeCell ref="A3:E3"/>
    <mergeCell ref="A1:B1"/>
    <mergeCell ref="D1:E1"/>
    <mergeCell ref="A2:E2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Jaroslav Kazda</cp:lastModifiedBy>
  <cp:lastPrinted>2016-10-27T09:26:35Z</cp:lastPrinted>
  <dcterms:created xsi:type="dcterms:W3CDTF">2009-09-24T08:27:08Z</dcterms:created>
  <dcterms:modified xsi:type="dcterms:W3CDTF">2016-11-08T10:13:49Z</dcterms:modified>
  <cp:category/>
  <cp:version/>
  <cp:contentType/>
  <cp:contentStatus/>
</cp:coreProperties>
</file>